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0" windowWidth="7770" windowHeight="6870" activeTab="1"/>
  </bookViews>
  <sheets>
    <sheet name="титулка (2)" sheetId="1" r:id="rId1"/>
    <sheet name="план" sheetId="2" r:id="rId2"/>
    <sheet name="1" sheetId="3" state="hidden" r:id="rId3"/>
    <sheet name="2а" sheetId="4" state="hidden" r:id="rId4"/>
    <sheet name="2б" sheetId="5" state="hidden" r:id="rId5"/>
  </sheets>
  <definedNames>
    <definedName name="_xlnm.Print_Area" localSheetId="2">'1'!$A$1:$Q$23</definedName>
    <definedName name="_xlnm.Print_Area" localSheetId="3">'2а'!$A$1:$Q$29</definedName>
    <definedName name="_xlnm.Print_Area" localSheetId="4">'2б'!$A$1:$Q$26</definedName>
    <definedName name="_xlnm.Print_Area" localSheetId="1">'план'!$A$1:$S$91</definedName>
    <definedName name="_xlnm.Print_Area" localSheetId="0">'титулка (2)'!$B$1:$BB$37</definedName>
  </definedNames>
  <calcPr fullCalcOnLoad="1"/>
</workbook>
</file>

<file path=xl/sharedStrings.xml><?xml version="1.0" encoding="utf-8"?>
<sst xmlns="http://schemas.openxmlformats.org/spreadsheetml/2006/main" count="443" uniqueCount="186">
  <si>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</si>
  <si>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</si>
  <si>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</si>
  <si>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</si>
  <si>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</si>
  <si>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</si>
  <si>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</si>
  <si>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</si>
  <si>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</si>
  <si>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</si>
  <si>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</si>
  <si>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</si>
  <si>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</si>
  <si>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</si>
  <si>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</si>
  <si>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</si>
  <si>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</si>
  <si>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Кредити ECTS</t>
  </si>
  <si>
    <t>Інтелектуальна власність</t>
  </si>
  <si>
    <t>Іноземна мова (за професійним спрямуванням)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</si>
  <si>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</si>
  <si>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</si>
  <si>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</si>
  <si>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</si>
  <si>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</si>
  <si>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</si>
  <si>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</si>
  <si>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</si>
  <si>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</si>
  <si>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</si>
  <si>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</si>
  <si>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</si>
  <si>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</si>
  <si>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</si>
  <si>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</si>
  <si>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</si>
  <si>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</si>
  <si>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Д</t>
  </si>
  <si>
    <t>Теоретичне навчання</t>
  </si>
  <si>
    <t>Екзаменаційна сесія</t>
  </si>
  <si>
    <t>Практика</t>
  </si>
  <si>
    <t>Канікули</t>
  </si>
  <si>
    <t>Переддипломна</t>
  </si>
  <si>
    <t>Філософія і наука</t>
  </si>
  <si>
    <t>Цивільний захист</t>
  </si>
  <si>
    <t>Працевлаштування та ділова кар’єра</t>
  </si>
  <si>
    <t>Захист кваліфікаційної роботи магістра</t>
  </si>
  <si>
    <t xml:space="preserve"> Кількість годин на тиждень</t>
  </si>
  <si>
    <t>Самостійні</t>
  </si>
  <si>
    <t>Переддипломна практика</t>
  </si>
  <si>
    <t>Т</t>
  </si>
  <si>
    <t>Т/П</t>
  </si>
  <si>
    <t>Разом п.1.1.:</t>
  </si>
  <si>
    <t>Разом п.1.3.:</t>
  </si>
  <si>
    <t>ЗАГАЛЬНА КІЛЬКІСТЬ</t>
  </si>
  <si>
    <t>1 курс</t>
  </si>
  <si>
    <t>Науково-дослідна практика</t>
  </si>
  <si>
    <t>Підготовка кваліфікаційної роботи магістра</t>
  </si>
  <si>
    <t>Міністерство освіти і науки України</t>
  </si>
  <si>
    <t>Захист магістерської роботи</t>
  </si>
  <si>
    <t>Підготовка магістерської роботи</t>
  </si>
  <si>
    <t>Форма державної атестації (екзамен, дипломний проект (робота))</t>
  </si>
  <si>
    <t>Назва навчальної дисципліни</t>
  </si>
  <si>
    <t>Тижні</t>
  </si>
  <si>
    <t>Назва
 практики</t>
  </si>
  <si>
    <t>Усього</t>
  </si>
  <si>
    <t>Держ. атест.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</si>
  <si>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</si>
  <si>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t>І . ГРАФІК НАВЧАЛЬНОГО ПРОЦЕСУ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</si>
  <si>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</si>
  <si>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</si>
  <si>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</si>
  <si>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1.2 Природничо-наукові фундаментальні дисципліни</t>
  </si>
  <si>
    <t>Курсові</t>
  </si>
  <si>
    <t>проекти</t>
  </si>
  <si>
    <t>роботи</t>
  </si>
  <si>
    <t>1.2.1</t>
  </si>
  <si>
    <t>Інтелектуальна власність та методика і організація наукових досліджень</t>
  </si>
  <si>
    <t>1.2.1.1</t>
  </si>
  <si>
    <t>1.2.1.2</t>
  </si>
  <si>
    <t>Методика та організація наукових досліджень</t>
  </si>
  <si>
    <t>1.3 Дисципліни професійної підготовки</t>
  </si>
  <si>
    <t>2. ДИСЦИПЛІНИ ВІЛЬНОГО ВИБОРУ</t>
  </si>
  <si>
    <t>1 траекторія</t>
  </si>
  <si>
    <t>Разом 1 траекторія</t>
  </si>
  <si>
    <t>2 траекторія</t>
  </si>
  <si>
    <t>Фізичне виховання</t>
  </si>
  <si>
    <t>С*</t>
  </si>
  <si>
    <t>Оцінка ефективності проектних рішень</t>
  </si>
  <si>
    <t>Разом  2 траекторія</t>
  </si>
  <si>
    <t>1.2.2</t>
  </si>
  <si>
    <t>2.3 Дисципліни професійної підготовки</t>
  </si>
  <si>
    <t>4. ДЕЖАВНА АТЕСТАЦІЯ</t>
  </si>
  <si>
    <t>Декан факультету ФАМІТ</t>
  </si>
  <si>
    <t>С.В. Подлєсний</t>
  </si>
  <si>
    <t>Примітка: С* - секційні заняття</t>
  </si>
  <si>
    <t xml:space="preserve">                  Ф*-факультатив</t>
  </si>
  <si>
    <t>Охорона праці в галузі та цивільний захист</t>
  </si>
  <si>
    <t>Разом п.3</t>
  </si>
  <si>
    <t>Разом п.4</t>
  </si>
  <si>
    <t>Разом нормативні дисципліни</t>
  </si>
  <si>
    <t>3.1</t>
  </si>
  <si>
    <t>3.2</t>
  </si>
  <si>
    <t>4.1</t>
  </si>
  <si>
    <t>1. ОБОВ'ЯЗКОВІ НАВЧАЛЬНІ ДИСЦИПЛІНИ</t>
  </si>
  <si>
    <t>1.1 Соціально-гуманітарні дисципліни</t>
  </si>
  <si>
    <t>1.1.1</t>
  </si>
  <si>
    <t>1.1.1.1</t>
  </si>
  <si>
    <t>1.1.1.2</t>
  </si>
  <si>
    <t>1.1.1.3</t>
  </si>
  <si>
    <t>1.1.2</t>
  </si>
  <si>
    <t>1.1.3</t>
  </si>
  <si>
    <t>1.1.4</t>
  </si>
  <si>
    <t>Разом п.1.1</t>
  </si>
  <si>
    <t>3.3</t>
  </si>
  <si>
    <t>3. ПРАКТИЧНА ПІДГОТОВКА</t>
  </si>
  <si>
    <t>ЗАТВЕРДЖЕНО:</t>
  </si>
  <si>
    <t>на засіданні Вченої ради</t>
  </si>
  <si>
    <t>(Ковальов В.Д.)</t>
  </si>
  <si>
    <t>Кваліфікація:  магістр з електроенергетики, електротехніки та електромеханіки</t>
  </si>
  <si>
    <r>
      <t xml:space="preserve">галузь знань: </t>
    </r>
    <r>
      <rPr>
        <b/>
        <sz val="20"/>
        <rFont val="Times New Roman"/>
        <family val="1"/>
      </rPr>
      <t>14 "Електрична інженерія"</t>
    </r>
  </si>
  <si>
    <t xml:space="preserve">Срок навчання - 1 рік, 4 місяці  </t>
  </si>
  <si>
    <r>
      <t xml:space="preserve">спеціальність: </t>
    </r>
    <r>
      <rPr>
        <b/>
        <sz val="18"/>
        <rFont val="Times New Roman"/>
        <family val="1"/>
      </rPr>
      <t xml:space="preserve"> 141  "Електроенергетика, електротехніка та електромеханіка"</t>
    </r>
  </si>
  <si>
    <r>
      <t xml:space="preserve">спеціалізації: </t>
    </r>
    <r>
      <rPr>
        <b/>
        <sz val="20"/>
        <rFont val="Times New Roman"/>
        <family val="1"/>
      </rPr>
      <t xml:space="preserve"> Спеціалізовані комп’ютерні електромеханічні системи Комп’ютерні системи автоматизації електромеханічних комплексів</t>
    </r>
  </si>
  <si>
    <t>Виконання магістерської роботи</t>
  </si>
  <si>
    <t>90год*</t>
  </si>
  <si>
    <t>90 год*</t>
  </si>
  <si>
    <t>Магістерська робота</t>
  </si>
  <si>
    <t>4+90год*</t>
  </si>
  <si>
    <t>1.2.2.1</t>
  </si>
  <si>
    <t>1.2.2.2</t>
  </si>
  <si>
    <t>2.1.1</t>
  </si>
  <si>
    <t>Динаміка та діагностика ел.мех.систем</t>
  </si>
  <si>
    <t>2.1.2</t>
  </si>
  <si>
    <t>Методи оптимізації в електромеханічних системах</t>
  </si>
  <si>
    <t>2.1.3</t>
  </si>
  <si>
    <t>Моделювання електроприводів</t>
  </si>
  <si>
    <t>2.1.4</t>
  </si>
  <si>
    <t>Проектування ЕМ систем з пружніми зв'язками</t>
  </si>
  <si>
    <t>2.1.5</t>
  </si>
  <si>
    <t>Системи та нові принципи керування електроприводами</t>
  </si>
  <si>
    <t>2.1.6</t>
  </si>
  <si>
    <t>Синтез регуляторів локальних систем на основі синергетичної теорії керування</t>
  </si>
  <si>
    <t>2.1.7</t>
  </si>
  <si>
    <t>Проблеми електромеханічної і електромагнітної сумісності в електроприводах з напівпровідниковими перетворювачами</t>
  </si>
  <si>
    <t>2.1.8</t>
  </si>
  <si>
    <t>2.1.9</t>
  </si>
  <si>
    <t>Електроустаткування   технологічних комплексів     машинобудівних    та  металургійних     підприємств</t>
  </si>
  <si>
    <t>2.1.10</t>
  </si>
  <si>
    <t>Мікроприводи</t>
  </si>
  <si>
    <t>Спеціалізація "Спеціалізовані комп’ютерні електромеханічні системи"</t>
  </si>
  <si>
    <t xml:space="preserve">Разом </t>
  </si>
  <si>
    <t>1</t>
  </si>
  <si>
    <t>Мікропроцесорні системи керування</t>
  </si>
  <si>
    <t>2</t>
  </si>
  <si>
    <t>Спеціалізовані дискретні комп'ютерні системи керування електроприводами</t>
  </si>
  <si>
    <t>Спеціалізовані дискретні комп'ютерні системи керування електроприводами (курс. робота)</t>
  </si>
  <si>
    <t>3</t>
  </si>
  <si>
    <t>Сучасні спеціалізовані комп'ютерні електроприводи типових автом-х техн-х комплексів</t>
  </si>
  <si>
    <t xml:space="preserve">Разом  </t>
  </si>
  <si>
    <t>Спеціалізація "Комп’ютерні системи автоматизації електромеханічних комплексів"</t>
  </si>
  <si>
    <t>Дискретні комп'ютерні системи автоматизації електромеханічних комплексів</t>
  </si>
  <si>
    <t>Дискретні комп'ютерні системи автоматизації електромеханічних комплексів (курс. робота)</t>
  </si>
  <si>
    <t>Комп'ютерізовані системи керування</t>
  </si>
  <si>
    <t>Сучасні комп'ютерні системи автоматизації типових електромеханічних комплексів</t>
  </si>
  <si>
    <t>Разом п.2</t>
  </si>
  <si>
    <t>выверить часы с другими специальностями</t>
  </si>
  <si>
    <t>сем. контр.</t>
  </si>
  <si>
    <t>Кількість аудиторних годин по курсах і семестрах</t>
  </si>
  <si>
    <t>2а</t>
  </si>
  <si>
    <t>2б</t>
  </si>
  <si>
    <t>2аф*</t>
  </si>
  <si>
    <t>Семестр</t>
  </si>
  <si>
    <t>ПК</t>
  </si>
  <si>
    <t>K</t>
  </si>
  <si>
    <t>Зав.кафедри ЕСА</t>
  </si>
  <si>
    <t>В.Т.Лебідь</t>
  </si>
  <si>
    <t>Кількість кредитів по курсах і семестрах</t>
  </si>
  <si>
    <t>План навчального процесу на 2018-2019 н.р.                              (ЕСА магістр)</t>
  </si>
  <si>
    <r>
      <t xml:space="preserve">" </t>
    </r>
    <r>
      <rPr>
        <u val="single"/>
        <sz val="20"/>
        <rFont val="Times New Roman"/>
        <family val="1"/>
      </rPr>
      <t xml:space="preserve"> 29 </t>
    </r>
    <r>
      <rPr>
        <sz val="20"/>
        <rFont val="Times New Roman"/>
        <family val="1"/>
      </rPr>
      <t xml:space="preserve"> "  </t>
    </r>
    <r>
      <rPr>
        <u val="single"/>
        <sz val="20"/>
        <rFont val="Times New Roman"/>
        <family val="1"/>
      </rPr>
      <t xml:space="preserve"> березня    </t>
    </r>
    <r>
      <rPr>
        <sz val="20"/>
        <rFont val="Times New Roman"/>
        <family val="1"/>
      </rPr>
      <t>2018 р.</t>
    </r>
  </si>
  <si>
    <t>Проблеми постачання та енергосбереження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</si>
  <si>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</si>
  <si>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8</t>
  </si>
  <si>
    <t>А</t>
  </si>
  <si>
    <t xml:space="preserve">Позначення: Т – теоретичне навчання; С – екзаменаційна сесія; ПК- проміжний контроль; П – практика; К – канікули; Д– дипломне проектування; А – державна атестація </t>
  </si>
  <si>
    <t>Синтез електромеханічних систем методом дискретного часового еквалайзера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</si>
</sst>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71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sz val="12"/>
      <name val="Arial"/>
      <family val="2"/>
    </font>
    <font>
      <b/>
      <sz val="12"/>
      <name val="Arial Cyr"/>
      <family val="0"/>
    </font>
    <font>
      <sz val="12"/>
      <color indexed="8"/>
      <name val="Times New Roman"/>
      <family val="1"/>
    </font>
    <font>
      <u val="single"/>
      <sz val="2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0"/>
    </font>
    <font>
      <sz val="12"/>
      <color indexed="30"/>
      <name val="Times New Roman"/>
      <family val="1"/>
    </font>
    <font>
      <sz val="14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7" borderId="7" applyNumberFormat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54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0" xfId="53" applyBorder="1" applyAlignment="1">
      <alignment horizontal="right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1" fillId="0" borderId="0" xfId="54" applyFont="1">
      <alignment/>
      <protection/>
    </xf>
    <xf numFmtId="0" fontId="6" fillId="0" borderId="0" xfId="54" applyFont="1">
      <alignment/>
      <protection/>
    </xf>
    <xf numFmtId="0" fontId="10" fillId="0" borderId="0" xfId="53" applyFont="1">
      <alignment/>
      <protection/>
    </xf>
    <xf numFmtId="0" fontId="17" fillId="0" borderId="0" xfId="54" applyFont="1">
      <alignment/>
      <protection/>
    </xf>
    <xf numFmtId="0" fontId="10" fillId="0" borderId="0" xfId="54" applyFont="1">
      <alignment/>
      <protection/>
    </xf>
    <xf numFmtId="0" fontId="18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1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19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20" fillId="0" borderId="0" xfId="53" applyFont="1" applyBorder="1" applyAlignment="1">
      <alignment horizontal="left" vertical="center" wrapText="1"/>
      <protection/>
    </xf>
    <xf numFmtId="0" fontId="10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8" fillId="0" borderId="0" xfId="53" applyFont="1" applyBorder="1" applyAlignment="1">
      <alignment horizontal="center"/>
      <protection/>
    </xf>
    <xf numFmtId="0" fontId="17" fillId="0" borderId="0" xfId="53" applyFont="1" applyAlignment="1">
      <alignment/>
      <protection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/>
    </xf>
    <xf numFmtId="0" fontId="26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90" fontId="6" fillId="0" borderId="11" xfId="0" applyNumberFormat="1" applyFont="1" applyFill="1" applyBorder="1" applyAlignment="1">
      <alignment horizontal="center" vertical="center" wrapText="1"/>
    </xf>
    <xf numFmtId="190" fontId="6" fillId="0" borderId="12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9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227" fontId="1" fillId="0" borderId="13" xfId="0" applyNumberFormat="1" applyFont="1" applyFill="1" applyBorder="1" applyAlignment="1" applyProtection="1">
      <alignment horizontal="center" vertical="center"/>
      <protection/>
    </xf>
    <xf numFmtId="227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224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9" fontId="1" fillId="0" borderId="15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188" fontId="1" fillId="0" borderId="15" xfId="0" applyNumberFormat="1" applyFont="1" applyFill="1" applyBorder="1" applyAlignment="1" applyProtection="1">
      <alignment vertical="center"/>
      <protection/>
    </xf>
    <xf numFmtId="188" fontId="1" fillId="0" borderId="16" xfId="0" applyNumberFormat="1" applyFont="1" applyFill="1" applyBorder="1" applyAlignment="1" applyProtection="1">
      <alignment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2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vertical="center" wrapText="1"/>
    </xf>
    <xf numFmtId="2" fontId="1" fillId="0" borderId="14" xfId="0" applyNumberFormat="1" applyFont="1" applyFill="1" applyBorder="1" applyAlignment="1">
      <alignment vertical="center" wrapText="1"/>
    </xf>
    <xf numFmtId="2" fontId="1" fillId="0" borderId="13" xfId="0" applyNumberFormat="1" applyFont="1" applyFill="1" applyBorder="1" applyAlignment="1" applyProtection="1">
      <alignment vertical="center"/>
      <protection/>
    </xf>
    <xf numFmtId="2" fontId="1" fillId="0" borderId="14" xfId="0" applyNumberFormat="1" applyFont="1" applyFill="1" applyBorder="1" applyAlignment="1" applyProtection="1">
      <alignment vertical="center"/>
      <protection/>
    </xf>
    <xf numFmtId="190" fontId="5" fillId="0" borderId="17" xfId="0" applyNumberFormat="1" applyFont="1" applyFill="1" applyBorder="1" applyAlignment="1">
      <alignment horizontal="center" vertical="center" wrapText="1"/>
    </xf>
    <xf numFmtId="190" fontId="5" fillId="0" borderId="18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/>
      <protection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190" fontId="1" fillId="0" borderId="15" xfId="0" applyNumberFormat="1" applyFont="1" applyFill="1" applyBorder="1" applyAlignment="1">
      <alignment horizontal="center" vertical="center" wrapText="1"/>
    </xf>
    <xf numFmtId="190" fontId="1" fillId="0" borderId="16" xfId="0" applyNumberFormat="1" applyFont="1" applyFill="1" applyBorder="1" applyAlignment="1">
      <alignment horizontal="center" vertical="center" wrapText="1"/>
    </xf>
    <xf numFmtId="190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20" xfId="0" applyNumberFormat="1" applyFont="1" applyFill="1" applyBorder="1" applyAlignment="1" applyProtection="1">
      <alignment horizontal="center" vertical="center" wrapText="1"/>
      <protection/>
    </xf>
    <xf numFmtId="190" fontId="1" fillId="0" borderId="1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188" fontId="1" fillId="0" borderId="0" xfId="0" applyNumberFormat="1" applyFont="1" applyFill="1" applyBorder="1" applyAlignment="1" applyProtection="1">
      <alignment horizontal="center" vertical="center" wrapText="1"/>
      <protection/>
    </xf>
    <xf numFmtId="190" fontId="1" fillId="0" borderId="21" xfId="0" applyNumberFormat="1" applyFont="1" applyFill="1" applyBorder="1" applyAlignment="1" applyProtection="1">
      <alignment horizontal="center" vertical="center"/>
      <protection/>
    </xf>
    <xf numFmtId="190" fontId="1" fillId="0" borderId="22" xfId="0" applyNumberFormat="1" applyFont="1" applyFill="1" applyBorder="1" applyAlignment="1" applyProtection="1">
      <alignment horizontal="center" vertical="center"/>
      <protection/>
    </xf>
    <xf numFmtId="19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 applyProtection="1">
      <alignment horizontal="center" vertical="center"/>
      <protection/>
    </xf>
    <xf numFmtId="189" fontId="1" fillId="0" borderId="26" xfId="0" applyNumberFormat="1" applyFont="1" applyFill="1" applyBorder="1" applyAlignment="1" applyProtection="1">
      <alignment horizontal="center" vertical="center"/>
      <protection/>
    </xf>
    <xf numFmtId="189" fontId="1" fillId="0" borderId="29" xfId="0" applyNumberFormat="1" applyFont="1" applyFill="1" applyBorder="1" applyAlignment="1" applyProtection="1">
      <alignment horizontal="center" vertical="center"/>
      <protection/>
    </xf>
    <xf numFmtId="189" fontId="1" fillId="0" borderId="30" xfId="0" applyNumberFormat="1" applyFont="1" applyFill="1" applyBorder="1" applyAlignment="1" applyProtection="1">
      <alignment horizontal="center" vertical="center"/>
      <protection/>
    </xf>
    <xf numFmtId="189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center" wrapText="1"/>
    </xf>
    <xf numFmtId="2" fontId="28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88" fontId="28" fillId="0" borderId="32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224" fontId="1" fillId="0" borderId="25" xfId="0" applyNumberFormat="1" applyFont="1" applyFill="1" applyBorder="1" applyAlignment="1" applyProtection="1">
      <alignment horizontal="center" vertical="center"/>
      <protection/>
    </xf>
    <xf numFmtId="224" fontId="1" fillId="0" borderId="33" xfId="0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 wrapText="1"/>
    </xf>
    <xf numFmtId="2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224" fontId="1" fillId="0" borderId="21" xfId="0" applyNumberFormat="1" applyFont="1" applyFill="1" applyBorder="1" applyAlignment="1" applyProtection="1">
      <alignment horizontal="center" vertical="center"/>
      <protection/>
    </xf>
    <xf numFmtId="190" fontId="1" fillId="0" borderId="32" xfId="0" applyNumberFormat="1" applyFont="1" applyFill="1" applyBorder="1" applyAlignment="1" applyProtection="1">
      <alignment horizontal="center" vertical="center"/>
      <protection/>
    </xf>
    <xf numFmtId="224" fontId="1" fillId="0" borderId="15" xfId="0" applyNumberFormat="1" applyFont="1" applyFill="1" applyBorder="1" applyAlignment="1" applyProtection="1">
      <alignment horizontal="center" vertical="center"/>
      <protection/>
    </xf>
    <xf numFmtId="224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90" fontId="1" fillId="0" borderId="32" xfId="0" applyNumberFormat="1" applyFont="1" applyFill="1" applyBorder="1" applyAlignment="1">
      <alignment horizontal="center" vertical="center" wrapText="1"/>
    </xf>
    <xf numFmtId="188" fontId="1" fillId="0" borderId="20" xfId="0" applyNumberFormat="1" applyFont="1" applyFill="1" applyBorder="1" applyAlignment="1" applyProtection="1">
      <alignment horizontal="center" vertical="center"/>
      <protection/>
    </xf>
    <xf numFmtId="224" fontId="1" fillId="0" borderId="38" xfId="0" applyNumberFormat="1" applyFont="1" applyFill="1" applyBorder="1" applyAlignment="1" applyProtection="1">
      <alignment horizontal="center" vertical="center"/>
      <protection/>
    </xf>
    <xf numFmtId="2" fontId="1" fillId="0" borderId="35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226" fontId="1" fillId="0" borderId="15" xfId="0" applyNumberFormat="1" applyFont="1" applyFill="1" applyBorder="1" applyAlignment="1" applyProtection="1">
      <alignment horizontal="center" vertical="center"/>
      <protection/>
    </xf>
    <xf numFmtId="2" fontId="1" fillId="0" borderId="34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90" fontId="1" fillId="0" borderId="38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224" fontId="1" fillId="0" borderId="26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190" fontId="1" fillId="0" borderId="19" xfId="0" applyNumberFormat="1" applyFont="1" applyFill="1" applyBorder="1" applyAlignment="1" applyProtection="1">
      <alignment horizontal="center" vertical="center"/>
      <protection/>
    </xf>
    <xf numFmtId="49" fontId="1" fillId="0" borderId="30" xfId="0" applyNumberFormat="1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190" fontId="5" fillId="0" borderId="42" xfId="0" applyNumberFormat="1" applyFont="1" applyFill="1" applyBorder="1" applyAlignment="1">
      <alignment horizontal="center" vertical="center" wrapText="1"/>
    </xf>
    <xf numFmtId="190" fontId="5" fillId="0" borderId="43" xfId="0" applyNumberFormat="1" applyFont="1" applyFill="1" applyBorder="1" applyAlignment="1">
      <alignment horizontal="center" vertical="center" wrapText="1"/>
    </xf>
    <xf numFmtId="2" fontId="1" fillId="0" borderId="34" xfId="0" applyNumberFormat="1" applyFont="1" applyFill="1" applyBorder="1" applyAlignment="1">
      <alignment vertical="center" wrapText="1"/>
    </xf>
    <xf numFmtId="2" fontId="1" fillId="0" borderId="25" xfId="0" applyNumberFormat="1" applyFont="1" applyFill="1" applyBorder="1" applyAlignment="1">
      <alignment vertical="center" wrapText="1"/>
    </xf>
    <xf numFmtId="2" fontId="1" fillId="0" borderId="33" xfId="0" applyNumberFormat="1" applyFont="1" applyFill="1" applyBorder="1" applyAlignment="1">
      <alignment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vertical="center" wrapText="1"/>
    </xf>
    <xf numFmtId="0" fontId="1" fillId="0" borderId="45" xfId="0" applyFont="1" applyFill="1" applyBorder="1" applyAlignment="1">
      <alignment vertical="center" wrapText="1"/>
    </xf>
    <xf numFmtId="2" fontId="1" fillId="0" borderId="41" xfId="0" applyNumberFormat="1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vertical="center" wrapText="1"/>
    </xf>
    <xf numFmtId="2" fontId="1" fillId="0" borderId="31" xfId="0" applyNumberFormat="1" applyFont="1" applyFill="1" applyBorder="1" applyAlignment="1">
      <alignment vertical="center" wrapText="1"/>
    </xf>
    <xf numFmtId="1" fontId="1" fillId="0" borderId="40" xfId="0" applyNumberFormat="1" applyFont="1" applyFill="1" applyBorder="1" applyAlignment="1">
      <alignment horizontal="left" vertical="center" wrapText="1"/>
    </xf>
    <xf numFmtId="188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2" fontId="1" fillId="0" borderId="35" xfId="0" applyNumberFormat="1" applyFont="1" applyFill="1" applyBorder="1" applyAlignment="1" applyProtection="1">
      <alignment vertical="center"/>
      <protection/>
    </xf>
    <xf numFmtId="19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 applyProtection="1">
      <alignment horizontal="center" vertical="center" wrapText="1"/>
      <protection/>
    </xf>
    <xf numFmtId="188" fontId="1" fillId="0" borderId="38" xfId="0" applyNumberFormat="1" applyFont="1" applyFill="1" applyBorder="1" applyAlignment="1" applyProtection="1">
      <alignment vertical="center"/>
      <protection/>
    </xf>
    <xf numFmtId="188" fontId="1" fillId="0" borderId="10" xfId="0" applyNumberFormat="1" applyFont="1" applyFill="1" applyBorder="1" applyAlignment="1" applyProtection="1">
      <alignment vertical="center"/>
      <protection/>
    </xf>
    <xf numFmtId="188" fontId="1" fillId="0" borderId="32" xfId="0" applyNumberFormat="1" applyFont="1" applyFill="1" applyBorder="1" applyAlignment="1" applyProtection="1">
      <alignment vertical="center"/>
      <protection/>
    </xf>
    <xf numFmtId="0" fontId="5" fillId="0" borderId="46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>
      <alignment horizontal="left" vertical="center" wrapText="1"/>
    </xf>
    <xf numFmtId="190" fontId="1" fillId="0" borderId="49" xfId="0" applyNumberFormat="1" applyFont="1" applyFill="1" applyBorder="1" applyAlignment="1">
      <alignment horizontal="center" vertical="center" wrapText="1"/>
    </xf>
    <xf numFmtId="224" fontId="1" fillId="0" borderId="36" xfId="0" applyNumberFormat="1" applyFont="1" applyFill="1" applyBorder="1" applyAlignment="1" applyProtection="1">
      <alignment vertical="center"/>
      <protection/>
    </xf>
    <xf numFmtId="224" fontId="1" fillId="0" borderId="25" xfId="0" applyNumberFormat="1" applyFont="1" applyFill="1" applyBorder="1" applyAlignment="1" applyProtection="1">
      <alignment vertical="center"/>
      <protection/>
    </xf>
    <xf numFmtId="224" fontId="1" fillId="0" borderId="49" xfId="0" applyNumberFormat="1" applyFont="1" applyFill="1" applyBorder="1" applyAlignment="1" applyProtection="1">
      <alignment vertical="center"/>
      <protection/>
    </xf>
    <xf numFmtId="188" fontId="1" fillId="0" borderId="36" xfId="0" applyNumberFormat="1" applyFont="1" applyFill="1" applyBorder="1" applyAlignment="1" applyProtection="1">
      <alignment vertical="center"/>
      <protection/>
    </xf>
    <xf numFmtId="1" fontId="1" fillId="0" borderId="50" xfId="0" applyNumberFormat="1" applyFont="1" applyFill="1" applyBorder="1" applyAlignment="1">
      <alignment vertical="center" wrapText="1"/>
    </xf>
    <xf numFmtId="188" fontId="1" fillId="0" borderId="51" xfId="0" applyNumberFormat="1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188" fontId="1" fillId="0" borderId="5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30" xfId="0" applyNumberFormat="1" applyFont="1" applyFill="1" applyBorder="1" applyAlignment="1" applyProtection="1">
      <alignment vertical="center"/>
      <protection/>
    </xf>
    <xf numFmtId="1" fontId="1" fillId="0" borderId="26" xfId="0" applyNumberFormat="1" applyFont="1" applyFill="1" applyBorder="1" applyAlignment="1">
      <alignment horizontal="left" vertical="center" wrapText="1"/>
    </xf>
    <xf numFmtId="1" fontId="1" fillId="0" borderId="52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" fontId="5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54" xfId="0" applyNumberFormat="1" applyFont="1" applyFill="1" applyBorder="1" applyAlignment="1" applyProtection="1">
      <alignment horizontal="center" vertical="center"/>
      <protection/>
    </xf>
    <xf numFmtId="2" fontId="5" fillId="0" borderId="35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190" fontId="5" fillId="0" borderId="46" xfId="0" applyNumberFormat="1" applyFont="1" applyFill="1" applyBorder="1" applyAlignment="1">
      <alignment horizontal="center" vertical="center" wrapText="1"/>
    </xf>
    <xf numFmtId="190" fontId="5" fillId="0" borderId="20" xfId="0" applyNumberFormat="1" applyFont="1" applyFill="1" applyBorder="1" applyAlignment="1">
      <alignment horizontal="center" vertical="center" wrapText="1"/>
    </xf>
    <xf numFmtId="190" fontId="5" fillId="0" borderId="45" xfId="0" applyNumberFormat="1" applyFont="1" applyFill="1" applyBorder="1" applyAlignment="1">
      <alignment horizontal="center" vertical="center" wrapText="1"/>
    </xf>
    <xf numFmtId="190" fontId="5" fillId="0" borderId="39" xfId="0" applyNumberFormat="1" applyFont="1" applyFill="1" applyBorder="1" applyAlignment="1">
      <alignment horizontal="center" vertical="center" wrapText="1"/>
    </xf>
    <xf numFmtId="190" fontId="5" fillId="0" borderId="44" xfId="0" applyNumberFormat="1" applyFont="1" applyFill="1" applyBorder="1" applyAlignment="1">
      <alignment horizontal="center" vertical="center" wrapText="1"/>
    </xf>
    <xf numFmtId="2" fontId="5" fillId="0" borderId="4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3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1" fillId="0" borderId="14" xfId="53" applyFont="1" applyBorder="1" applyAlignment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3" applyFont="1" applyBorder="1" applyAlignment="1">
      <alignment horizontal="center"/>
      <protection/>
    </xf>
    <xf numFmtId="0" fontId="17" fillId="0" borderId="0" xfId="53" applyFont="1" applyAlignment="1">
      <alignment horizontal="left"/>
      <protection/>
    </xf>
    <xf numFmtId="0" fontId="32" fillId="0" borderId="0" xfId="53" applyFont="1" applyAlignment="1">
      <alignment horizontal="center" vertical="center"/>
      <protection/>
    </xf>
    <xf numFmtId="0" fontId="1" fillId="0" borderId="13" xfId="53" applyFont="1" applyFill="1" applyBorder="1" applyAlignment="1">
      <alignment horizontal="center"/>
      <protection/>
    </xf>
    <xf numFmtId="0" fontId="30" fillId="0" borderId="13" xfId="53" applyFont="1" applyFill="1" applyBorder="1" applyAlignment="1">
      <alignment horizontal="center"/>
      <protection/>
    </xf>
    <xf numFmtId="0" fontId="14" fillId="0" borderId="13" xfId="53" applyFont="1" applyFill="1" applyBorder="1" applyAlignment="1">
      <alignment horizontal="center"/>
      <protection/>
    </xf>
    <xf numFmtId="0" fontId="0" fillId="32" borderId="13" xfId="53" applyFont="1" applyFill="1" applyBorder="1" applyAlignment="1">
      <alignment wrapText="1"/>
      <protection/>
    </xf>
    <xf numFmtId="0" fontId="1" fillId="32" borderId="13" xfId="53" applyFont="1" applyFill="1" applyBorder="1" applyAlignment="1">
      <alignment wrapText="1"/>
      <protection/>
    </xf>
    <xf numFmtId="0" fontId="0" fillId="0" borderId="55" xfId="53" applyBorder="1" applyAlignment="1">
      <alignment/>
      <protection/>
    </xf>
    <xf numFmtId="0" fontId="0" fillId="0" borderId="55" xfId="53" applyFont="1" applyBorder="1" applyAlignment="1">
      <alignment wrapText="1"/>
      <protection/>
    </xf>
    <xf numFmtId="0" fontId="0" fillId="0" borderId="35" xfId="53" applyFont="1" applyBorder="1" applyAlignment="1">
      <alignment wrapText="1"/>
      <protection/>
    </xf>
    <xf numFmtId="0" fontId="1" fillId="0" borderId="56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 applyProtection="1">
      <alignment horizontal="left" vertical="center" wrapText="1"/>
      <protection/>
    </xf>
    <xf numFmtId="0" fontId="1" fillId="0" borderId="56" xfId="0" applyNumberFormat="1" applyFont="1" applyFill="1" applyBorder="1" applyAlignment="1">
      <alignment horizontal="center" vertical="center" wrapText="1"/>
    </xf>
    <xf numFmtId="0" fontId="1" fillId="0" borderId="56" xfId="0" applyNumberFormat="1" applyFont="1" applyFill="1" applyBorder="1" applyAlignment="1" applyProtection="1">
      <alignment horizontal="center" vertical="center"/>
      <protection/>
    </xf>
    <xf numFmtId="49" fontId="1" fillId="0" borderId="57" xfId="0" applyNumberFormat="1" applyFont="1" applyFill="1" applyBorder="1" applyAlignment="1">
      <alignment horizontal="center" vertical="center" wrapText="1"/>
    </xf>
    <xf numFmtId="0" fontId="33" fillId="0" borderId="56" xfId="0" applyNumberFormat="1" applyFont="1" applyFill="1" applyBorder="1" applyAlignment="1" applyProtection="1">
      <alignment horizontal="center" vertical="center"/>
      <protection/>
    </xf>
    <xf numFmtId="49" fontId="1" fillId="0" borderId="58" xfId="0" applyNumberFormat="1" applyFont="1" applyFill="1" applyBorder="1" applyAlignment="1">
      <alignment horizontal="center" vertical="center" wrapText="1"/>
    </xf>
    <xf numFmtId="0" fontId="1" fillId="0" borderId="58" xfId="0" applyNumberFormat="1" applyFont="1" applyFill="1" applyBorder="1" applyAlignment="1">
      <alignment horizontal="left" vertical="center" wrapText="1" readingOrder="1"/>
    </xf>
    <xf numFmtId="0" fontId="1" fillId="0" borderId="58" xfId="0" applyNumberFormat="1" applyFont="1" applyFill="1" applyBorder="1" applyAlignment="1">
      <alignment horizontal="center" vertical="center" wrapText="1"/>
    </xf>
    <xf numFmtId="190" fontId="1" fillId="0" borderId="58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188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 applyProtection="1">
      <alignment vertical="center" wrapText="1"/>
      <protection/>
    </xf>
    <xf numFmtId="188" fontId="1" fillId="0" borderId="28" xfId="0" applyNumberFormat="1" applyFont="1" applyFill="1" applyBorder="1" applyAlignment="1" applyProtection="1">
      <alignment vertical="center"/>
      <protection/>
    </xf>
    <xf numFmtId="188" fontId="1" fillId="0" borderId="59" xfId="0" applyNumberFormat="1" applyFont="1" applyFill="1" applyBorder="1" applyAlignment="1" applyProtection="1">
      <alignment vertical="center"/>
      <protection/>
    </xf>
    <xf numFmtId="188" fontId="1" fillId="0" borderId="31" xfId="0" applyNumberFormat="1" applyFont="1" applyFill="1" applyBorder="1" applyAlignment="1" applyProtection="1">
      <alignment horizontal="center" vertical="center"/>
      <protection/>
    </xf>
    <xf numFmtId="188" fontId="1" fillId="0" borderId="38" xfId="0" applyNumberFormat="1" applyFont="1" applyFill="1" applyBorder="1" applyAlignment="1" applyProtection="1">
      <alignment horizontal="center" vertical="center"/>
      <protection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90" fontId="1" fillId="0" borderId="24" xfId="0" applyNumberFormat="1" applyFont="1" applyFill="1" applyBorder="1" applyAlignment="1">
      <alignment horizontal="center" vertical="center" wrapText="1"/>
    </xf>
    <xf numFmtId="190" fontId="1" fillId="0" borderId="19" xfId="0" applyNumberFormat="1" applyFont="1" applyFill="1" applyBorder="1" applyAlignment="1">
      <alignment horizontal="center" vertical="center" wrapText="1"/>
    </xf>
    <xf numFmtId="19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/>
    </xf>
    <xf numFmtId="190" fontId="1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2" borderId="0" xfId="0" applyFont="1" applyFill="1" applyAlignment="1">
      <alignment/>
    </xf>
    <xf numFmtId="0" fontId="27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56" xfId="0" applyNumberFormat="1" applyFont="1" applyFill="1" applyBorder="1" applyAlignment="1">
      <alignment horizontal="center" vertical="center" wrapText="1" readingOrder="1"/>
    </xf>
    <xf numFmtId="0" fontId="5" fillId="0" borderId="20" xfId="0" applyFont="1" applyFill="1" applyBorder="1" applyAlignment="1">
      <alignment horizontal="center" vertical="center" wrapText="1"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left" vertical="center" wrapText="1" readingOrder="1"/>
    </xf>
    <xf numFmtId="0" fontId="1" fillId="0" borderId="60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26" xfId="0" applyNumberFormat="1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center" vertical="center"/>
    </xf>
    <xf numFmtId="190" fontId="1" fillId="0" borderId="18" xfId="0" applyNumberFormat="1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5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57" xfId="0" applyNumberFormat="1" applyFont="1" applyFill="1" applyBorder="1" applyAlignment="1">
      <alignment horizontal="left" vertical="center" wrapText="1"/>
    </xf>
    <xf numFmtId="0" fontId="1" fillId="0" borderId="57" xfId="0" applyNumberFormat="1" applyFont="1" applyFill="1" applyBorder="1" applyAlignment="1">
      <alignment horizontal="center" vertical="center" wrapText="1"/>
    </xf>
    <xf numFmtId="1" fontId="1" fillId="0" borderId="56" xfId="0" applyNumberFormat="1" applyFont="1" applyFill="1" applyBorder="1" applyAlignment="1">
      <alignment horizontal="center" vertical="center" wrapText="1"/>
    </xf>
    <xf numFmtId="190" fontId="1" fillId="0" borderId="56" xfId="0" applyNumberFormat="1" applyFont="1" applyFill="1" applyBorder="1" applyAlignment="1">
      <alignment horizontal="center" vertical="center" wrapText="1" readingOrder="1"/>
    </xf>
    <xf numFmtId="1" fontId="1" fillId="0" borderId="56" xfId="0" applyNumberFormat="1" applyFont="1" applyFill="1" applyBorder="1" applyAlignment="1">
      <alignment horizontal="center" vertical="center" wrapText="1" readingOrder="1"/>
    </xf>
    <xf numFmtId="190" fontId="1" fillId="0" borderId="56" xfId="0" applyNumberFormat="1" applyFont="1" applyFill="1" applyBorder="1" applyAlignment="1">
      <alignment horizontal="center" vertical="center"/>
    </xf>
    <xf numFmtId="190" fontId="1" fillId="0" borderId="56" xfId="0" applyNumberFormat="1" applyFont="1" applyFill="1" applyBorder="1" applyAlignment="1">
      <alignment horizontal="center" vertical="center" wrapText="1"/>
    </xf>
    <xf numFmtId="0" fontId="33" fillId="0" borderId="57" xfId="0" applyNumberFormat="1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>
      <alignment horizontal="center" vertical="center"/>
    </xf>
    <xf numFmtId="223" fontId="1" fillId="0" borderId="57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 readingOrder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5" fillId="0" borderId="57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vertical="center" wrapText="1"/>
    </xf>
    <xf numFmtId="0" fontId="1" fillId="0" borderId="58" xfId="0" applyNumberFormat="1" applyFont="1" applyFill="1" applyBorder="1" applyAlignment="1" applyProtection="1">
      <alignment horizontal="left" vertical="center" wrapText="1"/>
      <protection/>
    </xf>
    <xf numFmtId="0" fontId="1" fillId="0" borderId="58" xfId="0" applyNumberFormat="1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190" fontId="5" fillId="0" borderId="59" xfId="0" applyNumberFormat="1" applyFont="1" applyFill="1" applyBorder="1" applyAlignment="1">
      <alignment horizontal="center" vertical="center"/>
    </xf>
    <xf numFmtId="190" fontId="5" fillId="0" borderId="61" xfId="0" applyNumberFormat="1" applyFont="1" applyFill="1" applyBorder="1" applyAlignment="1">
      <alignment horizontal="center" vertical="center"/>
    </xf>
    <xf numFmtId="190" fontId="5" fillId="0" borderId="13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63" xfId="0" applyFont="1" applyFill="1" applyBorder="1" applyAlignment="1">
      <alignment/>
    </xf>
    <xf numFmtId="0" fontId="14" fillId="0" borderId="0" xfId="0" applyFont="1" applyFill="1" applyAlignment="1">
      <alignment/>
    </xf>
    <xf numFmtId="0" fontId="5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34" borderId="56" xfId="0" applyNumberFormat="1" applyFont="1" applyFill="1" applyBorder="1" applyAlignment="1">
      <alignment horizontal="left" vertical="center" wrapText="1"/>
    </xf>
    <xf numFmtId="0" fontId="1" fillId="35" borderId="56" xfId="0" applyNumberFormat="1" applyFont="1" applyFill="1" applyBorder="1" applyAlignment="1">
      <alignment horizontal="left" vertical="center" wrapText="1"/>
    </xf>
    <xf numFmtId="0" fontId="13" fillId="0" borderId="0" xfId="53" applyFont="1" applyBorder="1" applyAlignment="1">
      <alignment horizontal="center" wrapText="1"/>
      <protection/>
    </xf>
    <xf numFmtId="0" fontId="12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wrapText="1"/>
      <protection/>
    </xf>
    <xf numFmtId="0" fontId="14" fillId="0" borderId="0" xfId="53" applyFont="1" applyBorder="1" applyAlignment="1">
      <alignment horizontal="center" wrapText="1"/>
      <protection/>
    </xf>
    <xf numFmtId="49" fontId="13" fillId="0" borderId="0" xfId="53" applyNumberFormat="1" applyFont="1" applyBorder="1" applyAlignment="1">
      <alignment horizontal="center" wrapText="1"/>
      <protection/>
    </xf>
    <xf numFmtId="0" fontId="13" fillId="0" borderId="0" xfId="54" applyFont="1" applyBorder="1" applyAlignment="1">
      <alignment horizontal="center" vertical="center" wrapText="1"/>
      <protection/>
    </xf>
    <xf numFmtId="0" fontId="13" fillId="0" borderId="0" xfId="53" applyFont="1" applyBorder="1" applyAlignment="1">
      <alignment wrapText="1"/>
      <protection/>
    </xf>
    <xf numFmtId="49" fontId="13" fillId="0" borderId="0" xfId="54" applyNumberFormat="1" applyFont="1" applyBorder="1" applyAlignment="1">
      <alignment horizontal="left" vertical="center" wrapText="1"/>
      <protection/>
    </xf>
    <xf numFmtId="0" fontId="12" fillId="0" borderId="0" xfId="53" applyFont="1" applyBorder="1" applyAlignment="1">
      <alignment horizontal="left" vertical="center" wrapText="1"/>
      <protection/>
    </xf>
    <xf numFmtId="0" fontId="13" fillId="0" borderId="0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vertical="center" wrapText="1"/>
      <protection/>
    </xf>
    <xf numFmtId="0" fontId="12" fillId="0" borderId="0" xfId="53" applyFont="1" applyBorder="1" applyAlignment="1">
      <alignment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center" vertical="center" wrapText="1"/>
      <protection/>
    </xf>
    <xf numFmtId="0" fontId="11" fillId="0" borderId="0" xfId="53" applyFont="1" applyBorder="1" applyAlignment="1">
      <alignment vertical="center" wrapText="1"/>
      <protection/>
    </xf>
    <xf numFmtId="0" fontId="12" fillId="0" borderId="0" xfId="53" applyFont="1" applyBorder="1" applyAlignment="1">
      <alignment horizontal="right" vertical="center" wrapText="1"/>
      <protection/>
    </xf>
    <xf numFmtId="0" fontId="13" fillId="0" borderId="13" xfId="54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horizontal="center" vertical="center" wrapText="1"/>
      <protection/>
    </xf>
    <xf numFmtId="0" fontId="13" fillId="0" borderId="31" xfId="54" applyFont="1" applyBorder="1" applyAlignment="1">
      <alignment horizontal="center" vertical="center" wrapText="1"/>
      <protection/>
    </xf>
    <xf numFmtId="0" fontId="13" fillId="0" borderId="64" xfId="54" applyFont="1" applyBorder="1" applyAlignment="1">
      <alignment horizontal="center" vertical="center" wrapText="1"/>
      <protection/>
    </xf>
    <xf numFmtId="0" fontId="12" fillId="0" borderId="41" xfId="53" applyFont="1" applyBorder="1" applyAlignment="1">
      <alignment wrapText="1"/>
      <protection/>
    </xf>
    <xf numFmtId="0" fontId="12" fillId="0" borderId="33" xfId="53" applyFont="1" applyBorder="1" applyAlignment="1">
      <alignment wrapText="1"/>
      <protection/>
    </xf>
    <xf numFmtId="0" fontId="12" fillId="0" borderId="65" xfId="53" applyFont="1" applyBorder="1" applyAlignment="1">
      <alignment wrapText="1"/>
      <protection/>
    </xf>
    <xf numFmtId="0" fontId="12" fillId="0" borderId="34" xfId="53" applyFont="1" applyBorder="1" applyAlignment="1">
      <alignment wrapText="1"/>
      <protection/>
    </xf>
    <xf numFmtId="0" fontId="13" fillId="0" borderId="13" xfId="53" applyFont="1" applyBorder="1" applyAlignment="1">
      <alignment horizontal="center" wrapText="1"/>
      <protection/>
    </xf>
    <xf numFmtId="0" fontId="12" fillId="0" borderId="13" xfId="53" applyFont="1" applyBorder="1" applyAlignment="1">
      <alignment horizontal="center" wrapText="1"/>
      <protection/>
    </xf>
    <xf numFmtId="0" fontId="13" fillId="0" borderId="13" xfId="53" applyFont="1" applyBorder="1" applyAlignment="1">
      <alignment wrapText="1"/>
      <protection/>
    </xf>
    <xf numFmtId="0" fontId="13" fillId="0" borderId="13" xfId="53" applyFont="1" applyBorder="1" applyAlignment="1">
      <alignment horizontal="center" vertical="center" wrapText="1"/>
      <protection/>
    </xf>
    <xf numFmtId="0" fontId="13" fillId="0" borderId="31" xfId="53" applyFont="1" applyBorder="1" applyAlignment="1">
      <alignment horizontal="center" vertical="center" wrapText="1"/>
      <protection/>
    </xf>
    <xf numFmtId="0" fontId="13" fillId="0" borderId="64" xfId="53" applyFont="1" applyBorder="1" applyAlignment="1">
      <alignment horizontal="center" vertical="center" wrapText="1"/>
      <protection/>
    </xf>
    <xf numFmtId="0" fontId="13" fillId="0" borderId="41" xfId="53" applyFont="1" applyBorder="1" applyAlignment="1">
      <alignment horizontal="center" vertical="center" wrapText="1"/>
      <protection/>
    </xf>
    <xf numFmtId="0" fontId="13" fillId="0" borderId="33" xfId="53" applyFont="1" applyBorder="1" applyAlignment="1">
      <alignment horizontal="center" vertical="center" wrapText="1"/>
      <protection/>
    </xf>
    <xf numFmtId="0" fontId="13" fillId="0" borderId="65" xfId="53" applyFont="1" applyBorder="1" applyAlignment="1">
      <alignment horizontal="center" vertical="center" wrapText="1"/>
      <protection/>
    </xf>
    <xf numFmtId="0" fontId="13" fillId="0" borderId="34" xfId="53" applyFont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3" xfId="53" applyFont="1" applyBorder="1" applyAlignment="1">
      <alignment vertical="center" wrapText="1"/>
      <protection/>
    </xf>
    <xf numFmtId="0" fontId="0" fillId="0" borderId="64" xfId="53" applyBorder="1" applyAlignment="1">
      <alignment vertical="center" wrapText="1"/>
      <protection/>
    </xf>
    <xf numFmtId="0" fontId="0" fillId="0" borderId="41" xfId="53" applyBorder="1" applyAlignment="1">
      <alignment vertical="center" wrapText="1"/>
      <protection/>
    </xf>
    <xf numFmtId="0" fontId="0" fillId="0" borderId="33" xfId="53" applyBorder="1" applyAlignment="1">
      <alignment vertical="center" wrapText="1"/>
      <protection/>
    </xf>
    <xf numFmtId="0" fontId="0" fillId="0" borderId="65" xfId="53" applyBorder="1" applyAlignment="1">
      <alignment vertical="center" wrapText="1"/>
      <protection/>
    </xf>
    <xf numFmtId="0" fontId="0" fillId="0" borderId="34" xfId="53" applyBorder="1" applyAlignment="1">
      <alignment vertical="center" wrapText="1"/>
      <protection/>
    </xf>
    <xf numFmtId="0" fontId="8" fillId="0" borderId="35" xfId="54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horizontal="center" vertical="center" wrapText="1"/>
      <protection/>
    </xf>
    <xf numFmtId="0" fontId="8" fillId="0" borderId="41" xfId="54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wrapText="1"/>
      <protection/>
    </xf>
    <xf numFmtId="49" fontId="13" fillId="0" borderId="14" xfId="54" applyNumberFormat="1" applyFont="1" applyBorder="1" applyAlignment="1" applyProtection="1">
      <alignment horizontal="center" vertical="center" wrapText="1"/>
      <protection locked="0"/>
    </xf>
    <xf numFmtId="0" fontId="12" fillId="0" borderId="55" xfId="53" applyFont="1" applyBorder="1" applyAlignment="1">
      <alignment horizontal="center" vertical="center" wrapText="1"/>
      <protection/>
    </xf>
    <xf numFmtId="0" fontId="12" fillId="0" borderId="35" xfId="53" applyFont="1" applyBorder="1" applyAlignment="1">
      <alignment horizontal="center" vertical="center" wrapText="1"/>
      <protection/>
    </xf>
    <xf numFmtId="0" fontId="13" fillId="0" borderId="14" xfId="53" applyFont="1" applyBorder="1" applyAlignment="1">
      <alignment horizontal="center" vertical="center" wrapText="1"/>
      <protection/>
    </xf>
    <xf numFmtId="0" fontId="12" fillId="0" borderId="35" xfId="53" applyFont="1" applyBorder="1" applyAlignment="1">
      <alignment vertical="center" wrapText="1"/>
      <protection/>
    </xf>
    <xf numFmtId="0" fontId="8" fillId="0" borderId="31" xfId="54" applyFont="1" applyBorder="1" applyAlignment="1">
      <alignment horizontal="center" vertical="center" wrapText="1"/>
      <protection/>
    </xf>
    <xf numFmtId="0" fontId="12" fillId="0" borderId="64" xfId="53" applyFont="1" applyBorder="1" applyAlignment="1">
      <alignment horizontal="center" vertical="center" wrapText="1"/>
      <protection/>
    </xf>
    <xf numFmtId="0" fontId="12" fillId="0" borderId="41" xfId="53" applyFont="1" applyBorder="1" applyAlignment="1">
      <alignment vertical="center" wrapText="1"/>
      <protection/>
    </xf>
    <xf numFmtId="0" fontId="12" fillId="0" borderId="33" xfId="53" applyFont="1" applyBorder="1" applyAlignment="1">
      <alignment horizontal="center" vertical="center" wrapText="1"/>
      <protection/>
    </xf>
    <xf numFmtId="0" fontId="12" fillId="0" borderId="65" xfId="53" applyFont="1" applyBorder="1" applyAlignment="1">
      <alignment horizontal="center" vertical="center" wrapText="1"/>
      <protection/>
    </xf>
    <xf numFmtId="0" fontId="12" fillId="0" borderId="34" xfId="53" applyFont="1" applyBorder="1" applyAlignment="1">
      <alignment vertical="center" wrapText="1"/>
      <protection/>
    </xf>
    <xf numFmtId="49" fontId="8" fillId="0" borderId="31" xfId="53" applyNumberFormat="1" applyFont="1" applyBorder="1" applyAlignment="1">
      <alignment horizontal="center" vertical="center" wrapText="1"/>
      <protection/>
    </xf>
    <xf numFmtId="0" fontId="15" fillId="0" borderId="64" xfId="53" applyFont="1" applyBorder="1" applyAlignment="1">
      <alignment horizontal="center" vertical="center" wrapText="1"/>
      <protection/>
    </xf>
    <xf numFmtId="0" fontId="15" fillId="0" borderId="41" xfId="53" applyFont="1" applyBorder="1" applyAlignment="1">
      <alignment horizontal="center" vertical="center" wrapText="1"/>
      <protection/>
    </xf>
    <xf numFmtId="0" fontId="15" fillId="0" borderId="66" xfId="53" applyFont="1" applyBorder="1" applyAlignment="1">
      <alignment horizontal="center" vertical="center" wrapText="1"/>
      <protection/>
    </xf>
    <xf numFmtId="0" fontId="15" fillId="0" borderId="0" xfId="53" applyFont="1" applyBorder="1" applyAlignment="1">
      <alignment horizontal="center" vertical="center" wrapText="1"/>
      <protection/>
    </xf>
    <xf numFmtId="0" fontId="15" fillId="0" borderId="63" xfId="53" applyFont="1" applyBorder="1" applyAlignment="1">
      <alignment horizontal="center" vertical="center" wrapText="1"/>
      <protection/>
    </xf>
    <xf numFmtId="0" fontId="15" fillId="0" borderId="33" xfId="53" applyFont="1" applyBorder="1" applyAlignment="1">
      <alignment horizontal="center" vertical="center" wrapText="1"/>
      <protection/>
    </xf>
    <xf numFmtId="0" fontId="15" fillId="0" borderId="65" xfId="53" applyFont="1" applyBorder="1" applyAlignment="1">
      <alignment horizontal="center" vertical="center" wrapText="1"/>
      <protection/>
    </xf>
    <xf numFmtId="0" fontId="15" fillId="0" borderId="34" xfId="53" applyFont="1" applyBorder="1" applyAlignment="1">
      <alignment horizontal="center" vertical="center" wrapText="1"/>
      <protection/>
    </xf>
    <xf numFmtId="0" fontId="0" fillId="0" borderId="55" xfId="53" applyBorder="1" applyAlignment="1">
      <alignment horizontal="center" vertical="center" wrapText="1"/>
      <protection/>
    </xf>
    <xf numFmtId="0" fontId="0" fillId="0" borderId="35" xfId="53" applyBorder="1" applyAlignment="1">
      <alignment horizontal="center" vertical="center" wrapText="1"/>
      <protection/>
    </xf>
    <xf numFmtId="0" fontId="0" fillId="0" borderId="55" xfId="53" applyBorder="1" applyAlignment="1">
      <alignment vertical="center" wrapText="1"/>
      <protection/>
    </xf>
    <xf numFmtId="0" fontId="0" fillId="0" borderId="35" xfId="53" applyBorder="1" applyAlignment="1">
      <alignment vertical="center" wrapText="1"/>
      <protection/>
    </xf>
    <xf numFmtId="0" fontId="12" fillId="0" borderId="41" xfId="53" applyFont="1" applyBorder="1" applyAlignment="1">
      <alignment horizontal="center" vertical="center" wrapText="1"/>
      <protection/>
    </xf>
    <xf numFmtId="0" fontId="12" fillId="0" borderId="66" xfId="53" applyFont="1" applyBorder="1" applyAlignment="1">
      <alignment horizontal="center" vertical="center" wrapText="1"/>
      <protection/>
    </xf>
    <xf numFmtId="0" fontId="12" fillId="0" borderId="0" xfId="53" applyFont="1" applyAlignment="1">
      <alignment horizontal="center" vertical="center" wrapText="1"/>
      <protection/>
    </xf>
    <xf numFmtId="0" fontId="12" fillId="0" borderId="63" xfId="53" applyFont="1" applyBorder="1" applyAlignment="1">
      <alignment horizontal="center" vertical="center" wrapText="1"/>
      <protection/>
    </xf>
    <xf numFmtId="0" fontId="12" fillId="0" borderId="34" xfId="53" applyFont="1" applyBorder="1" applyAlignment="1">
      <alignment horizontal="center" vertical="center" wrapText="1"/>
      <protection/>
    </xf>
    <xf numFmtId="49" fontId="8" fillId="0" borderId="13" xfId="54" applyNumberFormat="1" applyFont="1" applyBorder="1" applyAlignment="1">
      <alignment horizontal="center" vertical="center" wrapText="1"/>
      <protection/>
    </xf>
    <xf numFmtId="0" fontId="12" fillId="0" borderId="13" xfId="53" applyFont="1" applyBorder="1" applyAlignment="1">
      <alignment vertical="center" wrapText="1"/>
      <protection/>
    </xf>
    <xf numFmtId="0" fontId="12" fillId="0" borderId="64" xfId="53" applyFont="1" applyBorder="1" applyAlignment="1">
      <alignment vertical="center" wrapText="1"/>
      <protection/>
    </xf>
    <xf numFmtId="0" fontId="12" fillId="0" borderId="33" xfId="53" applyFont="1" applyBorder="1" applyAlignment="1">
      <alignment vertical="center" wrapText="1"/>
      <protection/>
    </xf>
    <xf numFmtId="0" fontId="12" fillId="0" borderId="65" xfId="53" applyFont="1" applyBorder="1" applyAlignment="1">
      <alignment vertical="center" wrapText="1"/>
      <protection/>
    </xf>
    <xf numFmtId="0" fontId="8" fillId="0" borderId="64" xfId="53" applyFont="1" applyBorder="1" applyAlignment="1">
      <alignment horizont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2" fillId="0" borderId="64" xfId="53" applyFont="1" applyBorder="1" applyAlignment="1">
      <alignment wrapText="1"/>
      <protection/>
    </xf>
    <xf numFmtId="0" fontId="12" fillId="0" borderId="66" xfId="53" applyFont="1" applyBorder="1" applyAlignment="1">
      <alignment wrapText="1"/>
      <protection/>
    </xf>
    <xf numFmtId="0" fontId="12" fillId="0" borderId="0" xfId="53" applyFont="1" applyAlignment="1">
      <alignment wrapText="1"/>
      <protection/>
    </xf>
    <xf numFmtId="0" fontId="12" fillId="0" borderId="63" xfId="53" applyFont="1" applyBorder="1" applyAlignment="1">
      <alignment wrapText="1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14" xfId="53" applyFont="1" applyBorder="1" applyAlignment="1">
      <alignment horizontal="center" vertical="center"/>
      <protection/>
    </xf>
    <xf numFmtId="0" fontId="0" fillId="0" borderId="55" xfId="53" applyBorder="1" applyAlignment="1">
      <alignment horizontal="center" vertical="center"/>
      <protection/>
    </xf>
    <xf numFmtId="0" fontId="0" fillId="0" borderId="35" xfId="53" applyBorder="1" applyAlignment="1">
      <alignment horizontal="center" vertical="center"/>
      <protection/>
    </xf>
    <xf numFmtId="0" fontId="16" fillId="0" borderId="31" xfId="54" applyFont="1" applyBorder="1" applyAlignment="1">
      <alignment horizontal="center" vertical="center" wrapText="1"/>
      <protection/>
    </xf>
    <xf numFmtId="0" fontId="8" fillId="0" borderId="31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left" vertical="top" wrapText="1"/>
      <protection/>
    </xf>
    <xf numFmtId="0" fontId="21" fillId="0" borderId="0" xfId="53" applyFont="1" applyAlignment="1">
      <alignment vertical="top" wrapText="1"/>
      <protection/>
    </xf>
    <xf numFmtId="0" fontId="10" fillId="0" borderId="0" xfId="53" applyFont="1" applyAlignment="1">
      <alignment horizontal="left" wrapText="1"/>
      <protection/>
    </xf>
    <xf numFmtId="0" fontId="17" fillId="0" borderId="0" xfId="53" applyFont="1" applyAlignment="1">
      <alignment horizontal="left" wrapText="1"/>
      <protection/>
    </xf>
    <xf numFmtId="0" fontId="17" fillId="0" borderId="0" xfId="53" applyFont="1" applyAlignment="1">
      <alignment wrapText="1"/>
      <protection/>
    </xf>
    <xf numFmtId="0" fontId="20" fillId="0" borderId="0" xfId="53" applyFont="1" applyAlignment="1">
      <alignment vertical="top" wrapText="1"/>
      <protection/>
    </xf>
    <xf numFmtId="0" fontId="0" fillId="0" borderId="0" xfId="53" applyAlignment="1">
      <alignment vertical="top" wrapText="1"/>
      <protection/>
    </xf>
    <xf numFmtId="0" fontId="20" fillId="0" borderId="0" xfId="53" applyFont="1" applyBorder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19" fillId="0" borderId="0" xfId="53" applyFont="1" applyBorder="1" applyAlignment="1">
      <alignment horizontal="center"/>
      <protection/>
    </xf>
    <xf numFmtId="0" fontId="1" fillId="0" borderId="13" xfId="53" applyFont="1" applyBorder="1" applyAlignment="1">
      <alignment horizontal="center" vertical="center" textRotation="90"/>
      <protection/>
    </xf>
    <xf numFmtId="0" fontId="20" fillId="0" borderId="0" xfId="53" applyFont="1" applyAlignment="1">
      <alignment horizontal="left" wrapText="1"/>
      <protection/>
    </xf>
    <xf numFmtId="0" fontId="21" fillId="0" borderId="0" xfId="53" applyFont="1" applyAlignment="1">
      <alignment horizontal="left" wrapText="1"/>
      <protection/>
    </xf>
    <xf numFmtId="0" fontId="0" fillId="0" borderId="0" xfId="53" applyAlignment="1">
      <alignment horizontal="left" wrapText="1"/>
      <protection/>
    </xf>
    <xf numFmtId="0" fontId="0" fillId="0" borderId="0" xfId="53" applyAlignment="1">
      <alignment wrapText="1"/>
      <protection/>
    </xf>
    <xf numFmtId="0" fontId="10" fillId="0" borderId="0" xfId="53" applyFont="1" applyBorder="1" applyAlignment="1">
      <alignment horizontal="left" vertical="center" wrapText="1"/>
      <protection/>
    </xf>
    <xf numFmtId="0" fontId="20" fillId="0" borderId="0" xfId="53" applyFont="1" applyBorder="1" applyAlignment="1">
      <alignment horizontal="center"/>
      <protection/>
    </xf>
    <xf numFmtId="0" fontId="21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 horizontal="center"/>
      <protection/>
    </xf>
    <xf numFmtId="0" fontId="20" fillId="0" borderId="0" xfId="53" applyFont="1" applyBorder="1" applyAlignment="1">
      <alignment horizontal="left" wrapText="1"/>
      <protection/>
    </xf>
    <xf numFmtId="0" fontId="4" fillId="0" borderId="0" xfId="53" applyFont="1" applyBorder="1" applyAlignment="1">
      <alignment horizontal="center"/>
      <protection/>
    </xf>
    <xf numFmtId="0" fontId="25" fillId="0" borderId="0" xfId="53" applyFont="1" applyAlignment="1">
      <alignment horizontal="center"/>
      <protection/>
    </xf>
    <xf numFmtId="0" fontId="9" fillId="0" borderId="0" xfId="53" applyFont="1" applyAlignment="1">
      <alignment horizontal="center" vertical="center" wrapText="1"/>
      <protection/>
    </xf>
    <xf numFmtId="0" fontId="24" fillId="0" borderId="0" xfId="53" applyFont="1" applyBorder="1" applyAlignment="1">
      <alignment horizontal="center"/>
      <protection/>
    </xf>
    <xf numFmtId="188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21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190" fontId="1" fillId="0" borderId="70" xfId="0" applyNumberFormat="1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23" xfId="0" applyNumberFormat="1" applyFont="1" applyFill="1" applyBorder="1" applyAlignment="1" applyProtection="1">
      <alignment horizontal="center" vertical="center" wrapText="1"/>
      <protection/>
    </xf>
    <xf numFmtId="188" fontId="1" fillId="0" borderId="21" xfId="0" applyNumberFormat="1" applyFont="1" applyFill="1" applyBorder="1" applyAlignment="1" applyProtection="1">
      <alignment horizontal="center" vertical="center" wrapText="1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15" xfId="0" applyNumberFormat="1" applyFont="1" applyFill="1" applyBorder="1" applyAlignment="1" applyProtection="1">
      <alignment horizontal="center" vertical="center" wrapText="1"/>
      <protection/>
    </xf>
    <xf numFmtId="188" fontId="1" fillId="0" borderId="13" xfId="0" applyNumberFormat="1" applyFont="1" applyFill="1" applyBorder="1" applyAlignment="1" applyProtection="1">
      <alignment horizontal="center" vertical="center" wrapText="1"/>
      <protection/>
    </xf>
    <xf numFmtId="188" fontId="1" fillId="0" borderId="16" xfId="0" applyNumberFormat="1" applyFont="1" applyFill="1" applyBorder="1" applyAlignment="1" applyProtection="1">
      <alignment horizontal="center" vertical="center" wrapText="1"/>
      <protection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2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3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7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4" xfId="0" applyNumberFormat="1" applyFont="1" applyFill="1" applyBorder="1" applyAlignment="1" applyProtection="1">
      <alignment horizontal="center" vertical="center"/>
      <protection/>
    </xf>
    <xf numFmtId="223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3" xfId="0" applyNumberFormat="1" applyFont="1" applyFill="1" applyBorder="1" applyAlignment="1" applyProtection="1">
      <alignment horizontal="center" vertical="center" textRotation="90"/>
      <protection/>
    </xf>
    <xf numFmtId="0" fontId="1" fillId="0" borderId="15" xfId="0" applyNumberFormat="1" applyFont="1" applyFill="1" applyBorder="1" applyAlignment="1" applyProtection="1">
      <alignment horizontal="center" vertical="center" textRotation="90"/>
      <protection/>
    </xf>
    <xf numFmtId="0" fontId="1" fillId="0" borderId="30" xfId="0" applyNumberFormat="1" applyFont="1" applyFill="1" applyBorder="1" applyAlignment="1" applyProtection="1">
      <alignment horizontal="center" vertical="center" textRotation="90"/>
      <protection/>
    </xf>
    <xf numFmtId="0" fontId="14" fillId="0" borderId="2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88" fontId="1" fillId="0" borderId="7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5" fillId="0" borderId="46" xfId="0" applyNumberFormat="1" applyFont="1" applyFill="1" applyBorder="1" applyAlignment="1" applyProtection="1">
      <alignment horizontal="center" vertical="center"/>
      <protection/>
    </xf>
    <xf numFmtId="0" fontId="29" fillId="0" borderId="20" xfId="0" applyFont="1" applyFill="1" applyBorder="1" applyAlignment="1">
      <alignment vertical="center"/>
    </xf>
    <xf numFmtId="0" fontId="1" fillId="0" borderId="36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29" fillId="0" borderId="44" xfId="0" applyFont="1" applyFill="1" applyBorder="1" applyAlignment="1">
      <alignment vertical="center"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1" fillId="0" borderId="70" xfId="0" applyNumberFormat="1" applyFont="1" applyFill="1" applyBorder="1" applyAlignment="1">
      <alignment horizontal="center" vertical="center" wrapText="1"/>
    </xf>
    <xf numFmtId="49" fontId="5" fillId="0" borderId="42" xfId="0" applyNumberFormat="1" applyFont="1" applyFill="1" applyBorder="1" applyAlignment="1" applyProtection="1">
      <alignment horizontal="center" vertical="center"/>
      <protection/>
    </xf>
    <xf numFmtId="49" fontId="5" fillId="0" borderId="43" xfId="0" applyNumberFormat="1" applyFont="1" applyFill="1" applyBorder="1" applyAlignment="1" applyProtection="1">
      <alignment horizontal="center" vertical="center"/>
      <protection/>
    </xf>
    <xf numFmtId="49" fontId="5" fillId="0" borderId="48" xfId="0" applyNumberFormat="1" applyFont="1" applyFill="1" applyBorder="1" applyAlignment="1" applyProtection="1">
      <alignment horizontal="center" vertical="center"/>
      <protection/>
    </xf>
    <xf numFmtId="49" fontId="1" fillId="0" borderId="46" xfId="0" applyNumberFormat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47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Fill="1" applyBorder="1" applyAlignment="1">
      <alignment horizontal="center" vertical="center" wrapText="1"/>
    </xf>
    <xf numFmtId="188" fontId="1" fillId="0" borderId="22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43" xfId="0" applyNumberFormat="1" applyFont="1" applyFill="1" applyBorder="1" applyAlignment="1" applyProtection="1">
      <alignment horizontal="center" vertical="center"/>
      <protection/>
    </xf>
    <xf numFmtId="0" fontId="5" fillId="0" borderId="48" xfId="0" applyNumberFormat="1" applyFont="1" applyFill="1" applyBorder="1" applyAlignment="1" applyProtection="1">
      <alignment horizontal="center" vertical="center"/>
      <protection/>
    </xf>
    <xf numFmtId="190" fontId="1" fillId="0" borderId="73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49" fontId="5" fillId="0" borderId="75" xfId="0" applyNumberFormat="1" applyFont="1" applyFill="1" applyBorder="1" applyAlignment="1">
      <alignment horizontal="center" vertical="center" wrapText="1"/>
    </xf>
    <xf numFmtId="49" fontId="5" fillId="0" borderId="76" xfId="0" applyNumberFormat="1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224" fontId="5" fillId="0" borderId="42" xfId="0" applyNumberFormat="1" applyFont="1" applyFill="1" applyBorder="1" applyAlignment="1" applyProtection="1">
      <alignment horizontal="center" vertical="center"/>
      <protection/>
    </xf>
    <xf numFmtId="224" fontId="5" fillId="0" borderId="43" xfId="0" applyNumberFormat="1" applyFont="1" applyFill="1" applyBorder="1" applyAlignment="1" applyProtection="1">
      <alignment horizontal="center" vertical="center"/>
      <protection/>
    </xf>
    <xf numFmtId="224" fontId="5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7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79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" fillId="0" borderId="65" xfId="0" applyFont="1" applyFill="1" applyBorder="1" applyAlignment="1" applyProtection="1">
      <alignment horizontal="right" vertical="center"/>
      <protection/>
    </xf>
    <xf numFmtId="0" fontId="14" fillId="0" borderId="65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>
      <alignment horizontal="left" vertical="center"/>
    </xf>
    <xf numFmtId="0" fontId="1" fillId="0" borderId="13" xfId="0" applyFont="1" applyFill="1" applyBorder="1" applyAlignment="1">
      <alignment horizontal="center" wrapText="1"/>
    </xf>
    <xf numFmtId="0" fontId="35" fillId="33" borderId="78" xfId="0" applyNumberFormat="1" applyFont="1" applyFill="1" applyBorder="1" applyAlignment="1">
      <alignment horizontal="center" vertical="center" wrapText="1"/>
    </xf>
    <xf numFmtId="0" fontId="35" fillId="33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8"/>
  <sheetViews>
    <sheetView view="pageBreakPreview" zoomScale="68" zoomScaleNormal="50" zoomScaleSheetLayoutView="68" zoomScalePageLayoutView="0" workbookViewId="0" topLeftCell="B19">
      <selection activeCell="J13" sqref="J13"/>
    </sheetView>
  </sheetViews>
  <sheetFormatPr defaultColWidth="3.25390625" defaultRowHeight="12.75"/>
  <cols>
    <col min="1" max="1" width="3.25390625" style="6" customWidth="1"/>
    <col min="2" max="2" width="5.875" style="6" customWidth="1"/>
    <col min="3" max="3" width="5.125" style="6" customWidth="1"/>
    <col min="4" max="4" width="4.375" style="6" customWidth="1"/>
    <col min="5" max="5" width="5.25390625" style="6" customWidth="1"/>
    <col min="6" max="6" width="4.25390625" style="6" customWidth="1"/>
    <col min="7" max="7" width="5.00390625" style="6" customWidth="1"/>
    <col min="8" max="9" width="5.125" style="6" customWidth="1"/>
    <col min="10" max="10" width="5.00390625" style="6" customWidth="1"/>
    <col min="11" max="11" width="5.125" style="6" customWidth="1"/>
    <col min="12" max="13" width="5.25390625" style="6" customWidth="1"/>
    <col min="14" max="14" width="5.375" style="6" customWidth="1"/>
    <col min="15" max="15" width="6.625" style="6" customWidth="1"/>
    <col min="16" max="16" width="6.125" style="6" customWidth="1"/>
    <col min="17" max="18" width="5.25390625" style="6" customWidth="1"/>
    <col min="19" max="20" width="5.125" style="6" customWidth="1"/>
    <col min="21" max="21" width="5.875" style="6" customWidth="1"/>
    <col min="22" max="22" width="5.25390625" style="6" customWidth="1"/>
    <col min="23" max="23" width="5.00390625" style="6" customWidth="1"/>
    <col min="24" max="24" width="3.75390625" style="6" customWidth="1"/>
    <col min="25" max="26" width="3.875" style="6" customWidth="1"/>
    <col min="27" max="27" width="5.00390625" style="6" customWidth="1"/>
    <col min="28" max="28" width="5.375" style="6" customWidth="1"/>
    <col min="29" max="29" width="6.00390625" style="6" customWidth="1"/>
    <col min="30" max="30" width="5.25390625" style="6" customWidth="1"/>
    <col min="31" max="31" width="5.625" style="6" customWidth="1"/>
    <col min="32" max="32" width="5.75390625" style="6" customWidth="1"/>
    <col min="33" max="33" width="5.625" style="6" customWidth="1"/>
    <col min="34" max="34" width="5.875" style="6" customWidth="1"/>
    <col min="35" max="35" width="6.125" style="6" customWidth="1"/>
    <col min="36" max="36" width="4.25390625" style="6" customWidth="1"/>
    <col min="37" max="37" width="6.625" style="6" customWidth="1"/>
    <col min="38" max="38" width="7.25390625" style="6" customWidth="1"/>
    <col min="39" max="39" width="6.75390625" style="6" customWidth="1"/>
    <col min="40" max="40" width="7.00390625" style="6" customWidth="1"/>
    <col min="41" max="41" width="7.25390625" style="6" customWidth="1"/>
    <col min="42" max="42" width="6.125" style="6" customWidth="1"/>
    <col min="43" max="43" width="5.625" style="6" customWidth="1"/>
    <col min="44" max="44" width="4.75390625" style="6" customWidth="1"/>
    <col min="45" max="45" width="3.875" style="6" customWidth="1"/>
    <col min="46" max="46" width="4.125" style="6" customWidth="1"/>
    <col min="47" max="47" width="3.875" style="6" customWidth="1"/>
    <col min="48" max="48" width="3.75390625" style="6" customWidth="1"/>
    <col min="49" max="49" width="4.375" style="6" customWidth="1"/>
    <col min="50" max="50" width="4.875" style="6" customWidth="1"/>
    <col min="51" max="52" width="3.75390625" style="6" customWidth="1"/>
    <col min="53" max="53" width="3.875" style="6" customWidth="1"/>
    <col min="54" max="54" width="4.875" style="6" customWidth="1"/>
    <col min="55" max="16384" width="3.25390625" style="6" customWidth="1"/>
  </cols>
  <sheetData>
    <row r="1" ht="43.5" customHeight="1"/>
    <row r="2" spans="2:54" ht="18" customHeight="1"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7" t="s">
        <v>58</v>
      </c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  <c r="AL2" s="447"/>
      <c r="AM2" s="447"/>
      <c r="AN2" s="447"/>
      <c r="AO2" s="447"/>
      <c r="AP2" s="448"/>
      <c r="AQ2" s="448"/>
      <c r="AR2" s="448"/>
      <c r="AS2" s="448"/>
      <c r="AT2" s="448"/>
      <c r="AU2" s="448"/>
      <c r="AV2" s="448"/>
      <c r="AW2" s="448"/>
      <c r="AX2" s="448"/>
      <c r="AY2" s="448"/>
      <c r="AZ2" s="448"/>
      <c r="BA2" s="448"/>
      <c r="BB2" s="448"/>
    </row>
    <row r="3" spans="2:54" ht="20.25" customHeight="1">
      <c r="B3" s="440" t="s">
        <v>116</v>
      </c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448"/>
      <c r="AQ3" s="448"/>
      <c r="AR3" s="448"/>
      <c r="AS3" s="448"/>
      <c r="AT3" s="448"/>
      <c r="AU3" s="448"/>
      <c r="AV3" s="448"/>
      <c r="AW3" s="448"/>
      <c r="AX3" s="448"/>
      <c r="AY3" s="448"/>
      <c r="AZ3" s="448"/>
      <c r="BA3" s="448"/>
      <c r="BB3" s="448"/>
    </row>
    <row r="4" spans="2:54" ht="30.75">
      <c r="B4" s="440" t="s">
        <v>117</v>
      </c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9" t="s">
        <v>21</v>
      </c>
      <c r="R4" s="449"/>
      <c r="S4" s="449"/>
      <c r="T4" s="449"/>
      <c r="U4" s="449"/>
      <c r="V4" s="449"/>
      <c r="W4" s="449"/>
      <c r="X4" s="449"/>
      <c r="Y4" s="449"/>
      <c r="Z4" s="449"/>
      <c r="AA4" s="449"/>
      <c r="AB4" s="449"/>
      <c r="AC4" s="449"/>
      <c r="AD4" s="449"/>
      <c r="AE4" s="449"/>
      <c r="AF4" s="449"/>
      <c r="AG4" s="449"/>
      <c r="AH4" s="449"/>
      <c r="AI4" s="449"/>
      <c r="AJ4" s="449"/>
      <c r="AK4" s="449"/>
      <c r="AL4" s="449"/>
      <c r="AM4" s="449"/>
      <c r="AN4" s="449"/>
      <c r="AO4" s="449"/>
      <c r="AP4" s="448"/>
      <c r="AQ4" s="448"/>
      <c r="AR4" s="448"/>
      <c r="AS4" s="448"/>
      <c r="AT4" s="448"/>
      <c r="AU4" s="448"/>
      <c r="AV4" s="448"/>
      <c r="AW4" s="448"/>
      <c r="AX4" s="448"/>
      <c r="AY4" s="448"/>
      <c r="AZ4" s="448"/>
      <c r="BA4" s="448"/>
      <c r="BB4" s="448"/>
    </row>
    <row r="5" spans="2:54" ht="26.25" customHeight="1">
      <c r="B5" s="440" t="s">
        <v>182</v>
      </c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431" t="s">
        <v>119</v>
      </c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1"/>
      <c r="BB5" s="441"/>
    </row>
    <row r="6" spans="2:54" s="12" customFormat="1" ht="26.25">
      <c r="B6" s="440" t="s">
        <v>179</v>
      </c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1"/>
      <c r="BB6" s="441"/>
    </row>
    <row r="7" spans="2:54" s="12" customFormat="1" ht="22.5" customHeight="1"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42"/>
      <c r="BB7" s="442"/>
    </row>
    <row r="8" spans="2:54" s="12" customFormat="1" ht="27" customHeight="1">
      <c r="B8" s="440" t="s">
        <v>20</v>
      </c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3" t="s">
        <v>71</v>
      </c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2"/>
      <c r="AP8" s="442"/>
      <c r="AQ8" s="442"/>
      <c r="AR8" s="442"/>
      <c r="AS8" s="442"/>
      <c r="AT8" s="442"/>
      <c r="AU8" s="442"/>
      <c r="AV8" s="442"/>
      <c r="AW8" s="442"/>
      <c r="AX8" s="442"/>
      <c r="AY8" s="442"/>
      <c r="AZ8" s="442"/>
      <c r="BA8" s="442"/>
      <c r="BB8" s="442"/>
    </row>
    <row r="9" spans="2:54" s="12" customFormat="1" ht="33" customHeight="1">
      <c r="B9" s="440" t="s">
        <v>118</v>
      </c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5" t="s">
        <v>181</v>
      </c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28"/>
      <c r="AN9" s="2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</row>
    <row r="10" spans="17:54" s="12" customFormat="1" ht="27.75" customHeight="1">
      <c r="Q10" s="445" t="s">
        <v>120</v>
      </c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28"/>
      <c r="AN10" s="28"/>
      <c r="AO10" s="424" t="s">
        <v>121</v>
      </c>
      <c r="AP10" s="425"/>
      <c r="AQ10" s="425"/>
      <c r="AR10" s="425"/>
      <c r="AS10" s="425"/>
      <c r="AT10" s="425"/>
      <c r="AU10" s="425"/>
      <c r="AV10" s="425"/>
      <c r="AW10" s="425"/>
      <c r="AX10" s="425"/>
      <c r="AY10" s="425"/>
      <c r="AZ10" s="425"/>
      <c r="BA10" s="425"/>
      <c r="BB10" s="425"/>
    </row>
    <row r="11" spans="17:54" s="12" customFormat="1" ht="27.75" customHeight="1">
      <c r="Q11" s="426" t="s">
        <v>122</v>
      </c>
      <c r="R11" s="427"/>
      <c r="S11" s="427"/>
      <c r="T11" s="427"/>
      <c r="U11" s="427"/>
      <c r="V11" s="427"/>
      <c r="W11" s="427"/>
      <c r="X11" s="427"/>
      <c r="Y11" s="427"/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7"/>
      <c r="AO11" s="429" t="s">
        <v>70</v>
      </c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</row>
    <row r="12" spans="17:54" s="12" customFormat="1" ht="3.75" customHeight="1"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217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</row>
    <row r="13" spans="17:54" s="12" customFormat="1" ht="28.5" customHeight="1">
      <c r="Q13" s="435" t="s">
        <v>123</v>
      </c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6"/>
      <c r="AE13" s="436"/>
      <c r="AF13" s="436"/>
      <c r="AG13" s="436"/>
      <c r="AH13" s="436"/>
      <c r="AI13" s="436"/>
      <c r="AJ13" s="436"/>
      <c r="AK13" s="436"/>
      <c r="AL13" s="436"/>
      <c r="AM13" s="437"/>
      <c r="AN13" s="437"/>
      <c r="AO13" s="27"/>
      <c r="AP13" s="439"/>
      <c r="AQ13" s="439"/>
      <c r="AR13" s="439"/>
      <c r="AS13" s="439"/>
      <c r="AT13" s="439"/>
      <c r="AU13" s="439"/>
      <c r="AV13" s="439"/>
      <c r="AW13" s="439"/>
      <c r="AX13" s="439"/>
      <c r="AY13" s="439"/>
      <c r="AZ13" s="439"/>
      <c r="BA13" s="439"/>
      <c r="BB13" s="439"/>
    </row>
    <row r="14" spans="17:54" s="12" customFormat="1" ht="25.5" customHeight="1"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7:54" s="12" customFormat="1" ht="26.25" customHeight="1">
      <c r="Q15" s="431" t="s">
        <v>69</v>
      </c>
      <c r="R15" s="432"/>
      <c r="S15" s="432"/>
      <c r="T15" s="432"/>
      <c r="U15" s="432"/>
      <c r="V15" s="432"/>
      <c r="W15" s="432"/>
      <c r="X15" s="432"/>
      <c r="Y15" s="432"/>
      <c r="Z15" s="432"/>
      <c r="AA15" s="432"/>
      <c r="AB15" s="432"/>
      <c r="AC15" s="432"/>
      <c r="AD15" s="432"/>
      <c r="AE15" s="432"/>
      <c r="AF15" s="432"/>
      <c r="AG15" s="432"/>
      <c r="AH15" s="432"/>
      <c r="AI15" s="432"/>
      <c r="AJ15" s="432"/>
      <c r="AK15" s="432"/>
      <c r="AL15" s="432"/>
      <c r="AM15" s="432"/>
      <c r="AN15" s="432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</row>
    <row r="16" spans="42:54" s="12" customFormat="1" ht="18.75"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</row>
    <row r="17" spans="2:54" s="12" customFormat="1" ht="25.5">
      <c r="B17" s="433" t="s">
        <v>68</v>
      </c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3"/>
      <c r="AL17" s="433"/>
      <c r="AM17" s="433"/>
      <c r="AN17" s="433"/>
      <c r="AO17" s="433"/>
      <c r="AP17" s="433"/>
      <c r="AQ17" s="433"/>
      <c r="AR17" s="433"/>
      <c r="AS17" s="433"/>
      <c r="AT17" s="433"/>
      <c r="AU17" s="433"/>
      <c r="AV17" s="433"/>
      <c r="AW17" s="433"/>
      <c r="AX17" s="433"/>
      <c r="AY17" s="433"/>
      <c r="AZ17" s="433"/>
      <c r="BA17" s="433"/>
      <c r="BB17" s="433"/>
    </row>
    <row r="18" spans="2:54" s="12" customFormat="1" ht="25.5"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</row>
    <row r="19" spans="2:54" s="12" customFormat="1" ht="18.7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  <row r="20" spans="2:54" ht="18" customHeight="1">
      <c r="B20" s="434" t="s">
        <v>0</v>
      </c>
      <c r="C20" s="418" t="s">
        <v>22</v>
      </c>
      <c r="D20" s="418"/>
      <c r="E20" s="418"/>
      <c r="F20" s="418"/>
      <c r="G20" s="418" t="s">
        <v>23</v>
      </c>
      <c r="H20" s="418"/>
      <c r="I20" s="418"/>
      <c r="J20" s="418"/>
      <c r="K20" s="418" t="s">
        <v>24</v>
      </c>
      <c r="L20" s="418"/>
      <c r="M20" s="418"/>
      <c r="N20" s="418"/>
      <c r="O20" s="418" t="s">
        <v>25</v>
      </c>
      <c r="P20" s="418"/>
      <c r="Q20" s="418"/>
      <c r="R20" s="418"/>
      <c r="S20" s="418"/>
      <c r="T20" s="419" t="s">
        <v>26</v>
      </c>
      <c r="U20" s="420"/>
      <c r="V20" s="420"/>
      <c r="W20" s="420"/>
      <c r="X20" s="421"/>
      <c r="Y20" s="418" t="s">
        <v>27</v>
      </c>
      <c r="Z20" s="418"/>
      <c r="AA20" s="418"/>
      <c r="AB20" s="418"/>
      <c r="AC20" s="418" t="s">
        <v>28</v>
      </c>
      <c r="AD20" s="418"/>
      <c r="AE20" s="418"/>
      <c r="AF20" s="418"/>
      <c r="AG20" s="418" t="s">
        <v>29</v>
      </c>
      <c r="AH20" s="418"/>
      <c r="AI20" s="418"/>
      <c r="AJ20" s="418"/>
      <c r="AK20" s="419" t="s">
        <v>30</v>
      </c>
      <c r="AL20" s="420"/>
      <c r="AM20" s="420"/>
      <c r="AN20" s="420"/>
      <c r="AO20" s="421"/>
      <c r="AP20" s="418" t="s">
        <v>31</v>
      </c>
      <c r="AQ20" s="418"/>
      <c r="AR20" s="418"/>
      <c r="AS20" s="418"/>
      <c r="AT20" s="418" t="s">
        <v>32</v>
      </c>
      <c r="AU20" s="418"/>
      <c r="AV20" s="418"/>
      <c r="AW20" s="418"/>
      <c r="AX20" s="418" t="s">
        <v>33</v>
      </c>
      <c r="AY20" s="418"/>
      <c r="AZ20" s="418"/>
      <c r="BA20" s="418"/>
      <c r="BB20" s="418"/>
    </row>
    <row r="21" spans="2:54" s="218" customFormat="1" ht="20.25" customHeight="1">
      <c r="B21" s="434"/>
      <c r="C21" s="23">
        <v>1</v>
      </c>
      <c r="D21" s="23">
        <v>2</v>
      </c>
      <c r="E21" s="23">
        <v>3</v>
      </c>
      <c r="F21" s="23">
        <v>4</v>
      </c>
      <c r="G21" s="23">
        <v>5</v>
      </c>
      <c r="H21" s="23">
        <v>6</v>
      </c>
      <c r="I21" s="23">
        <v>7</v>
      </c>
      <c r="J21" s="23">
        <v>8</v>
      </c>
      <c r="K21" s="23">
        <v>9</v>
      </c>
      <c r="L21" s="23">
        <v>10</v>
      </c>
      <c r="M21" s="23">
        <v>11</v>
      </c>
      <c r="N21" s="23">
        <v>12</v>
      </c>
      <c r="O21" s="23">
        <v>13</v>
      </c>
      <c r="P21" s="23">
        <v>14</v>
      </c>
      <c r="Q21" s="23">
        <v>15</v>
      </c>
      <c r="R21" s="23">
        <v>16</v>
      </c>
      <c r="S21" s="23">
        <v>17</v>
      </c>
      <c r="T21" s="23">
        <v>18</v>
      </c>
      <c r="U21" s="23">
        <v>19</v>
      </c>
      <c r="V21" s="23">
        <v>20</v>
      </c>
      <c r="W21" s="23">
        <v>21</v>
      </c>
      <c r="X21" s="23">
        <v>22</v>
      </c>
      <c r="Y21" s="23">
        <v>23</v>
      </c>
      <c r="Z21" s="23">
        <v>24</v>
      </c>
      <c r="AA21" s="23">
        <v>25</v>
      </c>
      <c r="AB21" s="23">
        <v>26</v>
      </c>
      <c r="AC21" s="23">
        <v>27</v>
      </c>
      <c r="AD21" s="23">
        <v>28</v>
      </c>
      <c r="AE21" s="23">
        <v>29</v>
      </c>
      <c r="AF21" s="23">
        <v>30</v>
      </c>
      <c r="AG21" s="23">
        <v>31</v>
      </c>
      <c r="AH21" s="23">
        <v>32</v>
      </c>
      <c r="AI21" s="23">
        <v>33</v>
      </c>
      <c r="AJ21" s="23">
        <v>34</v>
      </c>
      <c r="AK21" s="23">
        <v>35</v>
      </c>
      <c r="AL21" s="23">
        <v>36</v>
      </c>
      <c r="AM21" s="23">
        <v>37</v>
      </c>
      <c r="AN21" s="23">
        <v>38</v>
      </c>
      <c r="AO21" s="23">
        <v>39</v>
      </c>
      <c r="AP21" s="23">
        <v>40</v>
      </c>
      <c r="AQ21" s="23">
        <v>41</v>
      </c>
      <c r="AR21" s="23">
        <v>42</v>
      </c>
      <c r="AS21" s="23">
        <v>43</v>
      </c>
      <c r="AT21" s="23">
        <v>44</v>
      </c>
      <c r="AU21" s="23">
        <v>45</v>
      </c>
      <c r="AV21" s="23">
        <v>46</v>
      </c>
      <c r="AW21" s="23">
        <v>47</v>
      </c>
      <c r="AX21" s="23">
        <v>48</v>
      </c>
      <c r="AY21" s="23">
        <v>49</v>
      </c>
      <c r="AZ21" s="23">
        <v>50</v>
      </c>
      <c r="BA21" s="23">
        <v>51</v>
      </c>
      <c r="BB21" s="23">
        <v>52</v>
      </c>
    </row>
    <row r="22" spans="2:54" ht="19.5" customHeight="1">
      <c r="B22" s="214">
        <v>1</v>
      </c>
      <c r="C22" s="219" t="s">
        <v>51</v>
      </c>
      <c r="D22" s="219" t="s">
        <v>51</v>
      </c>
      <c r="E22" s="219" t="s">
        <v>51</v>
      </c>
      <c r="F22" s="219" t="s">
        <v>51</v>
      </c>
      <c r="G22" s="219" t="s">
        <v>51</v>
      </c>
      <c r="H22" s="219" t="s">
        <v>51</v>
      </c>
      <c r="I22" s="219" t="s">
        <v>51</v>
      </c>
      <c r="J22" s="219" t="s">
        <v>51</v>
      </c>
      <c r="K22" s="219" t="s">
        <v>51</v>
      </c>
      <c r="L22" s="219" t="s">
        <v>51</v>
      </c>
      <c r="M22" s="219" t="s">
        <v>51</v>
      </c>
      <c r="N22" s="219" t="s">
        <v>51</v>
      </c>
      <c r="O22" s="219" t="s">
        <v>51</v>
      </c>
      <c r="P22" s="219" t="s">
        <v>51</v>
      </c>
      <c r="Q22" s="219" t="s">
        <v>51</v>
      </c>
      <c r="R22" s="219" t="s">
        <v>35</v>
      </c>
      <c r="S22" s="219" t="s">
        <v>35</v>
      </c>
      <c r="T22" s="219" t="s">
        <v>174</v>
      </c>
      <c r="U22" s="219" t="s">
        <v>50</v>
      </c>
      <c r="V22" s="219" t="s">
        <v>50</v>
      </c>
      <c r="W22" s="219" t="s">
        <v>50</v>
      </c>
      <c r="X22" s="219" t="s">
        <v>50</v>
      </c>
      <c r="Y22" s="219" t="s">
        <v>50</v>
      </c>
      <c r="Z22" s="219" t="s">
        <v>50</v>
      </c>
      <c r="AA22" s="219" t="s">
        <v>50</v>
      </c>
      <c r="AB22" s="219" t="s">
        <v>50</v>
      </c>
      <c r="AC22" s="219" t="s">
        <v>50</v>
      </c>
      <c r="AD22" s="219" t="s">
        <v>173</v>
      </c>
      <c r="AE22" s="219" t="s">
        <v>174</v>
      </c>
      <c r="AF22" s="219" t="s">
        <v>174</v>
      </c>
      <c r="AG22" s="219" t="s">
        <v>50</v>
      </c>
      <c r="AH22" s="219" t="s">
        <v>50</v>
      </c>
      <c r="AI22" s="219" t="s">
        <v>50</v>
      </c>
      <c r="AJ22" s="219" t="s">
        <v>50</v>
      </c>
      <c r="AK22" s="219" t="s">
        <v>50</v>
      </c>
      <c r="AL22" s="219" t="s">
        <v>50</v>
      </c>
      <c r="AM22" s="219" t="s">
        <v>50</v>
      </c>
      <c r="AN22" s="219" t="s">
        <v>50</v>
      </c>
      <c r="AO22" s="219" t="s">
        <v>50</v>
      </c>
      <c r="AP22" s="219" t="s">
        <v>50</v>
      </c>
      <c r="AQ22" s="219" t="s">
        <v>35</v>
      </c>
      <c r="AR22" s="219" t="s">
        <v>35</v>
      </c>
      <c r="AS22" s="220" t="s">
        <v>35</v>
      </c>
      <c r="AT22" s="219" t="s">
        <v>36</v>
      </c>
      <c r="AU22" s="219" t="s">
        <v>36</v>
      </c>
      <c r="AV22" s="219" t="s">
        <v>36</v>
      </c>
      <c r="AW22" s="219" t="s">
        <v>36</v>
      </c>
      <c r="AX22" s="219" t="s">
        <v>36</v>
      </c>
      <c r="AY22" s="219" t="s">
        <v>36</v>
      </c>
      <c r="AZ22" s="219" t="s">
        <v>36</v>
      </c>
      <c r="BA22" s="219" t="s">
        <v>36</v>
      </c>
      <c r="BB22" s="221" t="s">
        <v>36</v>
      </c>
    </row>
    <row r="23" spans="2:54" ht="19.5" customHeight="1">
      <c r="B23" s="214">
        <v>2</v>
      </c>
      <c r="C23" s="219" t="s">
        <v>34</v>
      </c>
      <c r="D23" s="219" t="s">
        <v>34</v>
      </c>
      <c r="E23" s="219" t="s">
        <v>34</v>
      </c>
      <c r="F23" s="219" t="s">
        <v>34</v>
      </c>
      <c r="G23" s="219" t="s">
        <v>37</v>
      </c>
      <c r="H23" s="219" t="s">
        <v>37</v>
      </c>
      <c r="I23" s="219" t="s">
        <v>37</v>
      </c>
      <c r="J23" s="219" t="s">
        <v>37</v>
      </c>
      <c r="K23" s="219" t="s">
        <v>37</v>
      </c>
      <c r="L23" s="219" t="s">
        <v>37</v>
      </c>
      <c r="M23" s="219" t="s">
        <v>37</v>
      </c>
      <c r="N23" s="219" t="s">
        <v>37</v>
      </c>
      <c r="O23" s="219" t="s">
        <v>37</v>
      </c>
      <c r="P23" s="219" t="s">
        <v>37</v>
      </c>
      <c r="Q23" s="219" t="s">
        <v>37</v>
      </c>
      <c r="R23" s="219" t="s">
        <v>37</v>
      </c>
      <c r="S23" s="222" t="s">
        <v>183</v>
      </c>
      <c r="T23" s="223"/>
      <c r="U23" s="222"/>
      <c r="V23" s="222"/>
      <c r="W23" s="224"/>
      <c r="X23" s="224"/>
      <c r="Y23" s="224"/>
      <c r="Z23" s="224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6"/>
    </row>
    <row r="24" spans="2:54" ht="19.5" customHeight="1">
      <c r="B24" s="411" t="s">
        <v>184</v>
      </c>
      <c r="C24" s="411"/>
      <c r="D24" s="411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1"/>
      <c r="AG24" s="411"/>
      <c r="AH24" s="411"/>
      <c r="AI24" s="411"/>
      <c r="AJ24" s="411"/>
      <c r="AK24" s="411"/>
      <c r="AL24" s="411"/>
      <c r="AM24" s="411"/>
      <c r="AN24" s="411"/>
      <c r="AO24" s="411"/>
      <c r="AP24" s="411"/>
      <c r="AQ24" s="411"/>
      <c r="AR24" s="411"/>
      <c r="AS24" s="411"/>
      <c r="AT24" s="411"/>
      <c r="AU24" s="411"/>
      <c r="AV24" s="411"/>
      <c r="AW24" s="411"/>
      <c r="AX24" s="411"/>
      <c r="AY24" s="411"/>
      <c r="AZ24" s="411"/>
      <c r="BA24" s="411"/>
      <c r="BB24" s="411"/>
    </row>
    <row r="25" spans="2:54" ht="19.5" customHeight="1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 t="s">
        <v>14</v>
      </c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2:54" s="20" customFormat="1" ht="15.75" customHeight="1">
      <c r="B26" s="22"/>
      <c r="C26" s="22"/>
      <c r="D26" s="22"/>
      <c r="E26" s="22"/>
      <c r="F26" s="22"/>
      <c r="G26" s="22"/>
      <c r="H26" s="22"/>
      <c r="I26" s="22"/>
      <c r="J26" s="22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19"/>
      <c r="AX26" s="19"/>
      <c r="AY26" s="19"/>
      <c r="AZ26" s="19"/>
      <c r="BA26" s="19"/>
      <c r="BB26" s="6"/>
    </row>
    <row r="27" spans="2:54" s="20" customFormat="1" ht="15.75" customHeight="1">
      <c r="B27" s="22"/>
      <c r="C27" s="22"/>
      <c r="D27" s="22"/>
      <c r="E27" s="22"/>
      <c r="F27" s="22"/>
      <c r="G27" s="22"/>
      <c r="H27" s="22"/>
      <c r="I27" s="22"/>
      <c r="J27" s="22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19"/>
      <c r="AX27" s="19"/>
      <c r="AY27" s="19"/>
      <c r="AZ27" s="19"/>
      <c r="BA27" s="19"/>
      <c r="BB27" s="6"/>
    </row>
    <row r="28" spans="49:53" ht="15.75">
      <c r="AW28" s="19"/>
      <c r="AX28" s="19"/>
      <c r="AY28" s="19"/>
      <c r="AZ28" s="19"/>
      <c r="BA28" s="19"/>
    </row>
    <row r="29" spans="2:54" ht="21.75" customHeight="1">
      <c r="B29" s="18" t="s">
        <v>67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6"/>
      <c r="AY29" s="16"/>
      <c r="AZ29" s="16"/>
      <c r="BA29" s="16"/>
      <c r="BB29" s="15"/>
    </row>
    <row r="30" spans="2:54" ht="21.75" customHeight="1">
      <c r="B30" s="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2"/>
    </row>
    <row r="31" spans="2:54" ht="22.5" customHeight="1">
      <c r="B31" s="422" t="s">
        <v>0</v>
      </c>
      <c r="C31" s="401"/>
      <c r="D31" s="423" t="s">
        <v>38</v>
      </c>
      <c r="E31" s="383"/>
      <c r="F31" s="383"/>
      <c r="G31" s="401"/>
      <c r="H31" s="382" t="s">
        <v>39</v>
      </c>
      <c r="I31" s="383"/>
      <c r="J31" s="401"/>
      <c r="K31" s="382" t="s">
        <v>40</v>
      </c>
      <c r="L31" s="383"/>
      <c r="M31" s="383"/>
      <c r="N31" s="401"/>
      <c r="O31" s="412" t="s">
        <v>124</v>
      </c>
      <c r="P31" s="413"/>
      <c r="Q31" s="413"/>
      <c r="R31" s="382" t="s">
        <v>66</v>
      </c>
      <c r="S31" s="414"/>
      <c r="T31" s="351"/>
      <c r="U31" s="382" t="s">
        <v>41</v>
      </c>
      <c r="V31" s="383"/>
      <c r="W31" s="401"/>
      <c r="X31" s="382" t="s">
        <v>65</v>
      </c>
      <c r="Y31" s="383"/>
      <c r="Z31" s="401"/>
      <c r="AA31" s="8"/>
      <c r="AB31" s="406" t="s">
        <v>64</v>
      </c>
      <c r="AC31" s="407"/>
      <c r="AD31" s="407"/>
      <c r="AE31" s="407"/>
      <c r="AF31" s="407"/>
      <c r="AG31" s="382" t="s">
        <v>172</v>
      </c>
      <c r="AH31" s="408"/>
      <c r="AI31" s="384"/>
      <c r="AJ31" s="382" t="s">
        <v>63</v>
      </c>
      <c r="AK31" s="383"/>
      <c r="AL31" s="384"/>
      <c r="AM31" s="11"/>
      <c r="AN31" s="388" t="s">
        <v>62</v>
      </c>
      <c r="AO31" s="389"/>
      <c r="AP31" s="390"/>
      <c r="AQ31" s="372" t="s">
        <v>61</v>
      </c>
      <c r="AR31" s="373"/>
      <c r="AS31" s="373"/>
      <c r="AT31" s="373"/>
      <c r="AU31" s="373"/>
      <c r="AV31" s="373"/>
      <c r="AW31" s="373"/>
      <c r="AX31" s="373"/>
      <c r="AY31" s="373" t="s">
        <v>172</v>
      </c>
      <c r="AZ31" s="373"/>
      <c r="BA31" s="373"/>
      <c r="BB31" s="376"/>
    </row>
    <row r="32" spans="2:54" ht="15.75" customHeight="1">
      <c r="B32" s="402"/>
      <c r="C32" s="404"/>
      <c r="D32" s="402"/>
      <c r="E32" s="403"/>
      <c r="F32" s="403"/>
      <c r="G32" s="404"/>
      <c r="H32" s="402"/>
      <c r="I32" s="403"/>
      <c r="J32" s="404"/>
      <c r="K32" s="402"/>
      <c r="L32" s="403"/>
      <c r="M32" s="403"/>
      <c r="N32" s="404"/>
      <c r="O32" s="413"/>
      <c r="P32" s="413"/>
      <c r="Q32" s="413"/>
      <c r="R32" s="415"/>
      <c r="S32" s="416"/>
      <c r="T32" s="417"/>
      <c r="U32" s="402"/>
      <c r="V32" s="403"/>
      <c r="W32" s="404"/>
      <c r="X32" s="402"/>
      <c r="Y32" s="403"/>
      <c r="Z32" s="404"/>
      <c r="AA32" s="8"/>
      <c r="AB32" s="407"/>
      <c r="AC32" s="407"/>
      <c r="AD32" s="407"/>
      <c r="AE32" s="407"/>
      <c r="AF32" s="407"/>
      <c r="AG32" s="409"/>
      <c r="AH32" s="410"/>
      <c r="AI32" s="387"/>
      <c r="AJ32" s="385"/>
      <c r="AK32" s="386"/>
      <c r="AL32" s="387"/>
      <c r="AM32" s="10"/>
      <c r="AN32" s="391"/>
      <c r="AO32" s="392"/>
      <c r="AP32" s="393"/>
      <c r="AQ32" s="372"/>
      <c r="AR32" s="373"/>
      <c r="AS32" s="373"/>
      <c r="AT32" s="373"/>
      <c r="AU32" s="373"/>
      <c r="AV32" s="373"/>
      <c r="AW32" s="373"/>
      <c r="AX32" s="373"/>
      <c r="AY32" s="373"/>
      <c r="AZ32" s="373"/>
      <c r="BA32" s="373"/>
      <c r="BB32" s="376"/>
    </row>
    <row r="33" spans="2:54" ht="40.5" customHeight="1">
      <c r="B33" s="385"/>
      <c r="C33" s="405"/>
      <c r="D33" s="385"/>
      <c r="E33" s="386"/>
      <c r="F33" s="386"/>
      <c r="G33" s="405"/>
      <c r="H33" s="385"/>
      <c r="I33" s="386"/>
      <c r="J33" s="405"/>
      <c r="K33" s="385"/>
      <c r="L33" s="386"/>
      <c r="M33" s="386"/>
      <c r="N33" s="405"/>
      <c r="O33" s="413"/>
      <c r="P33" s="413"/>
      <c r="Q33" s="413"/>
      <c r="R33" s="352"/>
      <c r="S33" s="353"/>
      <c r="T33" s="354"/>
      <c r="U33" s="385"/>
      <c r="V33" s="386"/>
      <c r="W33" s="405"/>
      <c r="X33" s="385"/>
      <c r="Y33" s="386"/>
      <c r="Z33" s="405"/>
      <c r="AA33" s="8"/>
      <c r="AB33" s="377" t="s">
        <v>56</v>
      </c>
      <c r="AC33" s="378"/>
      <c r="AD33" s="378"/>
      <c r="AE33" s="378"/>
      <c r="AF33" s="379"/>
      <c r="AG33" s="380">
        <v>1</v>
      </c>
      <c r="AH33" s="378"/>
      <c r="AI33" s="381"/>
      <c r="AJ33" s="380" t="s">
        <v>125</v>
      </c>
      <c r="AK33" s="378"/>
      <c r="AL33" s="381"/>
      <c r="AM33" s="10"/>
      <c r="AN33" s="391"/>
      <c r="AO33" s="392"/>
      <c r="AP33" s="393"/>
      <c r="AQ33" s="372"/>
      <c r="AR33" s="373"/>
      <c r="AS33" s="373"/>
      <c r="AT33" s="373"/>
      <c r="AU33" s="373"/>
      <c r="AV33" s="373"/>
      <c r="AW33" s="373"/>
      <c r="AX33" s="373"/>
      <c r="AY33" s="373"/>
      <c r="AZ33" s="373"/>
      <c r="BA33" s="373"/>
      <c r="BB33" s="376"/>
    </row>
    <row r="34" spans="2:54" ht="39" customHeight="1">
      <c r="B34" s="358">
        <v>1</v>
      </c>
      <c r="C34" s="348"/>
      <c r="D34" s="358">
        <v>34</v>
      </c>
      <c r="E34" s="358"/>
      <c r="F34" s="358"/>
      <c r="G34" s="358"/>
      <c r="H34" s="358">
        <v>6</v>
      </c>
      <c r="I34" s="358"/>
      <c r="J34" s="358"/>
      <c r="K34" s="358" t="s">
        <v>126</v>
      </c>
      <c r="L34" s="348"/>
      <c r="M34" s="348"/>
      <c r="N34" s="348"/>
      <c r="O34" s="358"/>
      <c r="P34" s="348"/>
      <c r="Q34" s="348"/>
      <c r="R34" s="347"/>
      <c r="S34" s="366"/>
      <c r="T34" s="366"/>
      <c r="U34" s="358">
        <v>12</v>
      </c>
      <c r="V34" s="348"/>
      <c r="W34" s="348"/>
      <c r="X34" s="358">
        <v>52</v>
      </c>
      <c r="Y34" s="348"/>
      <c r="Z34" s="348"/>
      <c r="AA34" s="8"/>
      <c r="AB34" s="377" t="s">
        <v>42</v>
      </c>
      <c r="AC34" s="397"/>
      <c r="AD34" s="397"/>
      <c r="AE34" s="397"/>
      <c r="AF34" s="398"/>
      <c r="AG34" s="380">
        <v>3</v>
      </c>
      <c r="AH34" s="399"/>
      <c r="AI34" s="400"/>
      <c r="AJ34" s="380">
        <v>4</v>
      </c>
      <c r="AK34" s="399"/>
      <c r="AL34" s="400"/>
      <c r="AM34" s="10"/>
      <c r="AN34" s="394"/>
      <c r="AO34" s="395"/>
      <c r="AP34" s="396"/>
      <c r="AQ34" s="374"/>
      <c r="AR34" s="375"/>
      <c r="AS34" s="375"/>
      <c r="AT34" s="375"/>
      <c r="AU34" s="375"/>
      <c r="AV34" s="375"/>
      <c r="AW34" s="375"/>
      <c r="AX34" s="375"/>
      <c r="AY34" s="373"/>
      <c r="AZ34" s="373"/>
      <c r="BA34" s="373"/>
      <c r="BB34" s="376"/>
    </row>
    <row r="35" spans="2:54" ht="27" customHeight="1">
      <c r="B35" s="355">
        <v>2</v>
      </c>
      <c r="C35" s="356"/>
      <c r="D35" s="355"/>
      <c r="E35" s="356"/>
      <c r="F35" s="356"/>
      <c r="G35" s="356"/>
      <c r="H35" s="355"/>
      <c r="I35" s="356"/>
      <c r="J35" s="356"/>
      <c r="K35" s="358">
        <v>4</v>
      </c>
      <c r="L35" s="348"/>
      <c r="M35" s="348"/>
      <c r="N35" s="348"/>
      <c r="O35" s="358">
        <v>12</v>
      </c>
      <c r="P35" s="348"/>
      <c r="Q35" s="348"/>
      <c r="R35" s="347">
        <v>1</v>
      </c>
      <c r="S35" s="366"/>
      <c r="T35" s="366"/>
      <c r="U35" s="358"/>
      <c r="V35" s="348"/>
      <c r="W35" s="348"/>
      <c r="X35" s="355">
        <v>17</v>
      </c>
      <c r="Y35" s="356"/>
      <c r="Z35" s="356"/>
      <c r="AA35" s="8"/>
      <c r="AB35" s="359" t="s">
        <v>60</v>
      </c>
      <c r="AC35" s="367"/>
      <c r="AD35" s="367"/>
      <c r="AE35" s="367"/>
      <c r="AF35" s="368"/>
      <c r="AG35" s="359">
        <v>3</v>
      </c>
      <c r="AH35" s="360"/>
      <c r="AI35" s="361"/>
      <c r="AJ35" s="359">
        <v>12</v>
      </c>
      <c r="AK35" s="360"/>
      <c r="AL35" s="361"/>
      <c r="AM35" s="7"/>
      <c r="AN35" s="365" t="s">
        <v>127</v>
      </c>
      <c r="AO35" s="365"/>
      <c r="AP35" s="365"/>
      <c r="AQ35" s="347" t="s">
        <v>59</v>
      </c>
      <c r="AR35" s="347"/>
      <c r="AS35" s="347"/>
      <c r="AT35" s="347"/>
      <c r="AU35" s="347"/>
      <c r="AV35" s="347"/>
      <c r="AW35" s="347"/>
      <c r="AX35" s="347"/>
      <c r="AY35" s="349">
        <v>3</v>
      </c>
      <c r="AZ35" s="350"/>
      <c r="BA35" s="350"/>
      <c r="BB35" s="351"/>
    </row>
    <row r="36" spans="2:54" ht="29.25" customHeight="1">
      <c r="B36" s="355" t="s">
        <v>1</v>
      </c>
      <c r="C36" s="356"/>
      <c r="D36" s="355">
        <v>34</v>
      </c>
      <c r="E36" s="356"/>
      <c r="F36" s="356"/>
      <c r="G36" s="356"/>
      <c r="H36" s="355">
        <v>6</v>
      </c>
      <c r="I36" s="356"/>
      <c r="J36" s="356"/>
      <c r="K36" s="355" t="s">
        <v>128</v>
      </c>
      <c r="L36" s="356"/>
      <c r="M36" s="356"/>
      <c r="N36" s="356"/>
      <c r="O36" s="355">
        <v>12</v>
      </c>
      <c r="P36" s="356"/>
      <c r="Q36" s="356"/>
      <c r="R36" s="347">
        <v>1</v>
      </c>
      <c r="S36" s="357"/>
      <c r="T36" s="357"/>
      <c r="U36" s="355">
        <v>12</v>
      </c>
      <c r="V36" s="356"/>
      <c r="W36" s="356"/>
      <c r="X36" s="355">
        <v>69</v>
      </c>
      <c r="Y36" s="356"/>
      <c r="Z36" s="356"/>
      <c r="AA36" s="8"/>
      <c r="AB36" s="369"/>
      <c r="AC36" s="370"/>
      <c r="AD36" s="370"/>
      <c r="AE36" s="370"/>
      <c r="AF36" s="371"/>
      <c r="AG36" s="362"/>
      <c r="AH36" s="363"/>
      <c r="AI36" s="364"/>
      <c r="AJ36" s="362"/>
      <c r="AK36" s="363"/>
      <c r="AL36" s="364"/>
      <c r="AM36" s="9"/>
      <c r="AN36" s="365"/>
      <c r="AO36" s="365"/>
      <c r="AP36" s="365"/>
      <c r="AQ36" s="348"/>
      <c r="AR36" s="348"/>
      <c r="AS36" s="348"/>
      <c r="AT36" s="348"/>
      <c r="AU36" s="348"/>
      <c r="AV36" s="348"/>
      <c r="AW36" s="348"/>
      <c r="AX36" s="348"/>
      <c r="AY36" s="352"/>
      <c r="AZ36" s="353"/>
      <c r="BA36" s="353"/>
      <c r="BB36" s="354"/>
    </row>
    <row r="37" spans="2:54" ht="19.5" customHeight="1">
      <c r="B37" s="331"/>
      <c r="C37" s="332"/>
      <c r="D37" s="333"/>
      <c r="E37" s="334"/>
      <c r="F37" s="334"/>
      <c r="G37" s="334"/>
      <c r="H37" s="331"/>
      <c r="I37" s="332"/>
      <c r="J37" s="332"/>
      <c r="K37" s="331"/>
      <c r="L37" s="332"/>
      <c r="M37" s="332"/>
      <c r="N37" s="332"/>
      <c r="O37" s="333"/>
      <c r="P37" s="334"/>
      <c r="Q37" s="334"/>
      <c r="R37" s="336"/>
      <c r="S37" s="337"/>
      <c r="T37" s="337"/>
      <c r="U37" s="335"/>
      <c r="V37" s="332"/>
      <c r="W37" s="332"/>
      <c r="X37" s="335"/>
      <c r="Y37" s="332"/>
      <c r="Z37" s="332"/>
      <c r="AA37" s="8"/>
      <c r="AB37" s="338"/>
      <c r="AC37" s="339"/>
      <c r="AD37" s="339"/>
      <c r="AE37" s="339"/>
      <c r="AF37" s="339"/>
      <c r="AG37" s="340"/>
      <c r="AH37" s="341"/>
      <c r="AI37" s="341"/>
      <c r="AJ37" s="343"/>
      <c r="AK37" s="344"/>
      <c r="AL37" s="345"/>
      <c r="AM37" s="7"/>
      <c r="AN37" s="346"/>
      <c r="AO37" s="346"/>
      <c r="AP37" s="346"/>
      <c r="AQ37" s="336"/>
      <c r="AR37" s="336"/>
      <c r="AS37" s="336"/>
      <c r="AT37" s="336"/>
      <c r="AU37" s="336"/>
      <c r="AV37" s="336"/>
      <c r="AW37" s="336"/>
      <c r="AX37" s="336"/>
      <c r="AY37" s="336"/>
      <c r="AZ37" s="336"/>
      <c r="BA37" s="336"/>
      <c r="BB37" s="342"/>
    </row>
    <row r="38" spans="2:54" ht="21.75" customHeight="1">
      <c r="B38" s="331"/>
      <c r="C38" s="332"/>
      <c r="D38" s="333"/>
      <c r="E38" s="334"/>
      <c r="F38" s="334"/>
      <c r="G38" s="334"/>
      <c r="H38" s="331"/>
      <c r="I38" s="332"/>
      <c r="J38" s="332"/>
      <c r="K38" s="335"/>
      <c r="L38" s="332"/>
      <c r="M38" s="332"/>
      <c r="N38" s="332"/>
      <c r="O38" s="333"/>
      <c r="P38" s="334"/>
      <c r="Q38" s="334"/>
      <c r="R38" s="336"/>
      <c r="S38" s="337"/>
      <c r="T38" s="337"/>
      <c r="U38" s="331"/>
      <c r="V38" s="332"/>
      <c r="W38" s="332"/>
      <c r="X38" s="335"/>
      <c r="Y38" s="332"/>
      <c r="Z38" s="332"/>
      <c r="AA38" s="8"/>
      <c r="AB38" s="339"/>
      <c r="AC38" s="339"/>
      <c r="AD38" s="339"/>
      <c r="AE38" s="339"/>
      <c r="AF38" s="339"/>
      <c r="AG38" s="341"/>
      <c r="AH38" s="341"/>
      <c r="AI38" s="341"/>
      <c r="AJ38" s="344"/>
      <c r="AK38" s="344"/>
      <c r="AL38" s="345"/>
      <c r="AM38" s="7"/>
      <c r="AN38" s="346"/>
      <c r="AO38" s="346"/>
      <c r="AP38" s="34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42"/>
    </row>
  </sheetData>
  <sheetProtection selectLockedCells="1" selectUnlockedCells="1"/>
  <mergeCells count="110">
    <mergeCell ref="B2:P2"/>
    <mergeCell ref="Q2:AO2"/>
    <mergeCell ref="AP2:BB4"/>
    <mergeCell ref="B3:P3"/>
    <mergeCell ref="B4:P4"/>
    <mergeCell ref="Q4:AO4"/>
    <mergeCell ref="Q13:AN14"/>
    <mergeCell ref="AP13:BB13"/>
    <mergeCell ref="B5:P5"/>
    <mergeCell ref="AO5:BB9"/>
    <mergeCell ref="B6:P6"/>
    <mergeCell ref="B8:P8"/>
    <mergeCell ref="Q8:AN8"/>
    <mergeCell ref="B9:P9"/>
    <mergeCell ref="Q9:AL9"/>
    <mergeCell ref="Q10:AL10"/>
    <mergeCell ref="AO10:BB10"/>
    <mergeCell ref="Q11:AN12"/>
    <mergeCell ref="AO11:BB11"/>
    <mergeCell ref="Q15:AN15"/>
    <mergeCell ref="B17:BB17"/>
    <mergeCell ref="B20:B21"/>
    <mergeCell ref="C20:F20"/>
    <mergeCell ref="G20:J20"/>
    <mergeCell ref="K20:N20"/>
    <mergeCell ref="O20:S20"/>
    <mergeCell ref="T20:X20"/>
    <mergeCell ref="Y20:AB20"/>
    <mergeCell ref="AC20:AF20"/>
    <mergeCell ref="AP20:AS20"/>
    <mergeCell ref="AT20:AW20"/>
    <mergeCell ref="AX20:BB20"/>
    <mergeCell ref="B24:BB24"/>
    <mergeCell ref="O31:Q33"/>
    <mergeCell ref="R31:T33"/>
    <mergeCell ref="AG20:AJ20"/>
    <mergeCell ref="AK20:AO20"/>
    <mergeCell ref="B31:C33"/>
    <mergeCell ref="D31:G33"/>
    <mergeCell ref="H31:J33"/>
    <mergeCell ref="K31:N33"/>
    <mergeCell ref="U31:W33"/>
    <mergeCell ref="X31:Z33"/>
    <mergeCell ref="AB31:AF32"/>
    <mergeCell ref="AG31:AI32"/>
    <mergeCell ref="B34:C34"/>
    <mergeCell ref="D34:G34"/>
    <mergeCell ref="H34:J34"/>
    <mergeCell ref="K34:N34"/>
    <mergeCell ref="X34:Z34"/>
    <mergeCell ref="R34:T34"/>
    <mergeCell ref="U34:W34"/>
    <mergeCell ref="AQ31:AX34"/>
    <mergeCell ref="AY31:BB34"/>
    <mergeCell ref="AB33:AF33"/>
    <mergeCell ref="AG33:AI33"/>
    <mergeCell ref="AJ33:AL33"/>
    <mergeCell ref="AJ31:AL32"/>
    <mergeCell ref="AN31:AP34"/>
    <mergeCell ref="AB34:AF34"/>
    <mergeCell ref="AG34:AI34"/>
    <mergeCell ref="AJ34:AL34"/>
    <mergeCell ref="O34:Q34"/>
    <mergeCell ref="B35:C35"/>
    <mergeCell ref="D35:G35"/>
    <mergeCell ref="H35:J35"/>
    <mergeCell ref="K35:N35"/>
    <mergeCell ref="AB35:AF36"/>
    <mergeCell ref="AG35:AI36"/>
    <mergeCell ref="AJ35:AL36"/>
    <mergeCell ref="AN35:AP36"/>
    <mergeCell ref="B36:C36"/>
    <mergeCell ref="D36:G36"/>
    <mergeCell ref="H36:J36"/>
    <mergeCell ref="K36:N36"/>
    <mergeCell ref="O35:Q35"/>
    <mergeCell ref="R35:T35"/>
    <mergeCell ref="O37:Q37"/>
    <mergeCell ref="R37:T37"/>
    <mergeCell ref="AQ35:AX36"/>
    <mergeCell ref="AY35:BB36"/>
    <mergeCell ref="O36:Q36"/>
    <mergeCell ref="R36:T36"/>
    <mergeCell ref="U36:W36"/>
    <mergeCell ref="X36:Z36"/>
    <mergeCell ref="U35:W35"/>
    <mergeCell ref="X35:Z35"/>
    <mergeCell ref="B37:C37"/>
    <mergeCell ref="D37:G37"/>
    <mergeCell ref="H37:J37"/>
    <mergeCell ref="K37:N37"/>
    <mergeCell ref="AQ38:AX38"/>
    <mergeCell ref="AJ37:AL38"/>
    <mergeCell ref="AN37:AP37"/>
    <mergeCell ref="AN38:AP38"/>
    <mergeCell ref="U37:W37"/>
    <mergeCell ref="X37:Z37"/>
    <mergeCell ref="AB37:AF38"/>
    <mergeCell ref="AG37:AI38"/>
    <mergeCell ref="U38:W38"/>
    <mergeCell ref="AY38:BB38"/>
    <mergeCell ref="AQ37:AX37"/>
    <mergeCell ref="AY37:BB37"/>
    <mergeCell ref="X38:Z38"/>
    <mergeCell ref="B38:C38"/>
    <mergeCell ref="D38:G38"/>
    <mergeCell ref="H38:J38"/>
    <mergeCell ref="K38:N38"/>
    <mergeCell ref="O38:Q38"/>
    <mergeCell ref="R38:T38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9"/>
  <sheetViews>
    <sheetView tabSelected="1" view="pageBreakPreview" zoomScale="80" zoomScaleSheetLayoutView="80" zoomScalePageLayoutView="0" workbookViewId="0" topLeftCell="A1">
      <selection activeCell="AH8" sqref="AH8"/>
    </sheetView>
  </sheetViews>
  <sheetFormatPr defaultColWidth="9.00390625" defaultRowHeight="12.75"/>
  <cols>
    <col min="1" max="1" width="11.625" style="324" customWidth="1"/>
    <col min="2" max="2" width="59.625" style="324" customWidth="1"/>
    <col min="3" max="3" width="5.375" style="324" customWidth="1"/>
    <col min="4" max="5" width="5.75390625" style="324" customWidth="1"/>
    <col min="6" max="6" width="5.25390625" style="324" customWidth="1"/>
    <col min="7" max="7" width="6.75390625" style="324" customWidth="1"/>
    <col min="8" max="8" width="8.875" style="324" customWidth="1"/>
    <col min="9" max="9" width="7.125" style="324" customWidth="1"/>
    <col min="10" max="10" width="7.875" style="324" customWidth="1"/>
    <col min="11" max="11" width="7.75390625" style="324" customWidth="1"/>
    <col min="12" max="12" width="7.25390625" style="324" customWidth="1"/>
    <col min="13" max="13" width="9.00390625" style="324" customWidth="1"/>
    <col min="14" max="14" width="6.625" style="324" hidden="1" customWidth="1"/>
    <col min="15" max="15" width="6.75390625" style="324" hidden="1" customWidth="1"/>
    <col min="16" max="16" width="6.375" style="325" hidden="1" customWidth="1"/>
    <col min="17" max="17" width="6.375" style="324" customWidth="1"/>
    <col min="18" max="18" width="6.125" style="324" customWidth="1"/>
    <col min="19" max="19" width="6.00390625" style="325" customWidth="1"/>
    <col min="20" max="33" width="0" style="0" hidden="1" customWidth="1"/>
  </cols>
  <sheetData>
    <row r="1" spans="1:26" s="33" customFormat="1" ht="19.5" customHeight="1" thickBot="1">
      <c r="A1" s="464" t="s">
        <v>178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32"/>
      <c r="U1" s="32"/>
      <c r="V1" s="32"/>
      <c r="W1" s="32"/>
      <c r="X1" s="32"/>
      <c r="Y1" s="32"/>
      <c r="Z1" s="32"/>
    </row>
    <row r="2" spans="1:26" s="33" customFormat="1" ht="24" customHeight="1">
      <c r="A2" s="479" t="s">
        <v>13</v>
      </c>
      <c r="B2" s="452" t="s">
        <v>10</v>
      </c>
      <c r="C2" s="466" t="s">
        <v>167</v>
      </c>
      <c r="D2" s="482"/>
      <c r="E2" s="466" t="s">
        <v>73</v>
      </c>
      <c r="F2" s="466"/>
      <c r="G2" s="485" t="s">
        <v>17</v>
      </c>
      <c r="H2" s="484" t="s">
        <v>2</v>
      </c>
      <c r="I2" s="466"/>
      <c r="J2" s="466"/>
      <c r="K2" s="466"/>
      <c r="L2" s="466"/>
      <c r="M2" s="473" t="s">
        <v>48</v>
      </c>
      <c r="N2" s="466" t="s">
        <v>177</v>
      </c>
      <c r="O2" s="466"/>
      <c r="P2" s="517"/>
      <c r="Q2" s="465" t="s">
        <v>168</v>
      </c>
      <c r="R2" s="466"/>
      <c r="S2" s="467"/>
      <c r="T2" s="34"/>
      <c r="U2" s="34"/>
      <c r="V2" s="34"/>
      <c r="W2" s="34"/>
      <c r="X2" s="34"/>
      <c r="Y2" s="34"/>
      <c r="Z2" s="32"/>
    </row>
    <row r="3" spans="1:25" s="33" customFormat="1" ht="38.25" customHeight="1">
      <c r="A3" s="480"/>
      <c r="B3" s="453"/>
      <c r="C3" s="483"/>
      <c r="D3" s="483"/>
      <c r="E3" s="469"/>
      <c r="F3" s="469"/>
      <c r="G3" s="486"/>
      <c r="H3" s="474" t="s">
        <v>3</v>
      </c>
      <c r="I3" s="453" t="s">
        <v>4</v>
      </c>
      <c r="J3" s="453"/>
      <c r="K3" s="453"/>
      <c r="L3" s="453"/>
      <c r="M3" s="450"/>
      <c r="N3" s="469"/>
      <c r="O3" s="469"/>
      <c r="P3" s="518"/>
      <c r="Q3" s="468"/>
      <c r="R3" s="469"/>
      <c r="S3" s="470"/>
      <c r="T3" s="34"/>
      <c r="U3" s="34"/>
      <c r="V3" s="34"/>
      <c r="W3" s="34"/>
      <c r="X3" s="34"/>
      <c r="Y3" s="34"/>
    </row>
    <row r="4" spans="1:19" s="33" customFormat="1" ht="19.5" customHeight="1">
      <c r="A4" s="480"/>
      <c r="B4" s="453"/>
      <c r="C4" s="450" t="s">
        <v>5</v>
      </c>
      <c r="D4" s="450" t="s">
        <v>6</v>
      </c>
      <c r="E4" s="477" t="s">
        <v>74</v>
      </c>
      <c r="F4" s="477" t="s">
        <v>75</v>
      </c>
      <c r="G4" s="486"/>
      <c r="H4" s="474"/>
      <c r="I4" s="450" t="s">
        <v>1</v>
      </c>
      <c r="J4" s="450" t="s">
        <v>7</v>
      </c>
      <c r="K4" s="450" t="s">
        <v>8</v>
      </c>
      <c r="L4" s="450" t="s">
        <v>9</v>
      </c>
      <c r="M4" s="450"/>
      <c r="N4" s="453" t="s">
        <v>55</v>
      </c>
      <c r="O4" s="453"/>
      <c r="P4" s="476"/>
      <c r="Q4" s="471" t="s">
        <v>55</v>
      </c>
      <c r="R4" s="453"/>
      <c r="S4" s="472"/>
    </row>
    <row r="5" spans="1:19" s="33" customFormat="1" ht="19.5" customHeight="1">
      <c r="A5" s="480"/>
      <c r="B5" s="453"/>
      <c r="C5" s="450"/>
      <c r="D5" s="450"/>
      <c r="E5" s="477"/>
      <c r="F5" s="477"/>
      <c r="G5" s="486"/>
      <c r="H5" s="474"/>
      <c r="I5" s="450"/>
      <c r="J5" s="450"/>
      <c r="K5" s="450"/>
      <c r="L5" s="450"/>
      <c r="M5" s="450"/>
      <c r="N5" s="53">
        <v>1</v>
      </c>
      <c r="O5" s="53">
        <v>2</v>
      </c>
      <c r="P5" s="54">
        <v>3</v>
      </c>
      <c r="Q5" s="55">
        <v>1</v>
      </c>
      <c r="R5" s="53" t="s">
        <v>169</v>
      </c>
      <c r="S5" s="56" t="s">
        <v>170</v>
      </c>
    </row>
    <row r="6" spans="1:19" s="33" customFormat="1" ht="8.25" customHeight="1" hidden="1">
      <c r="A6" s="480"/>
      <c r="B6" s="453"/>
      <c r="C6" s="450"/>
      <c r="D6" s="450"/>
      <c r="E6" s="477"/>
      <c r="F6" s="477"/>
      <c r="G6" s="486"/>
      <c r="H6" s="474"/>
      <c r="I6" s="450"/>
      <c r="J6" s="450"/>
      <c r="K6" s="450"/>
      <c r="L6" s="450"/>
      <c r="M6" s="450"/>
      <c r="N6" s="57"/>
      <c r="O6" s="57"/>
      <c r="P6" s="58"/>
      <c r="Q6" s="59"/>
      <c r="R6" s="57"/>
      <c r="S6" s="60"/>
    </row>
    <row r="7" spans="1:19" s="33" customFormat="1" ht="19.5" customHeight="1" thickBot="1">
      <c r="A7" s="481"/>
      <c r="B7" s="454"/>
      <c r="C7" s="451"/>
      <c r="D7" s="451"/>
      <c r="E7" s="478"/>
      <c r="F7" s="478"/>
      <c r="G7" s="487"/>
      <c r="H7" s="475"/>
      <c r="I7" s="451"/>
      <c r="J7" s="451"/>
      <c r="K7" s="451"/>
      <c r="L7" s="451"/>
      <c r="M7" s="451"/>
      <c r="N7" s="102">
        <v>18</v>
      </c>
      <c r="O7" s="102">
        <v>11</v>
      </c>
      <c r="P7" s="103">
        <v>11</v>
      </c>
      <c r="Q7" s="104">
        <v>15</v>
      </c>
      <c r="R7" s="102">
        <v>9</v>
      </c>
      <c r="S7" s="105">
        <v>9</v>
      </c>
    </row>
    <row r="8" spans="1:19" s="33" customFormat="1" ht="19.5" customHeight="1" thickBot="1">
      <c r="A8" s="100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  <c r="H8" s="101">
        <v>8</v>
      </c>
      <c r="I8" s="101">
        <v>9</v>
      </c>
      <c r="J8" s="101">
        <v>10</v>
      </c>
      <c r="K8" s="101">
        <v>11</v>
      </c>
      <c r="L8" s="101">
        <v>12</v>
      </c>
      <c r="M8" s="101">
        <v>13</v>
      </c>
      <c r="N8" s="101">
        <v>27</v>
      </c>
      <c r="O8" s="101">
        <v>28</v>
      </c>
      <c r="P8" s="265">
        <v>29</v>
      </c>
      <c r="Q8" s="100">
        <v>27</v>
      </c>
      <c r="R8" s="101">
        <v>28</v>
      </c>
      <c r="S8" s="266">
        <v>29</v>
      </c>
    </row>
    <row r="9" spans="1:19" s="35" customFormat="1" ht="19.5" customHeight="1" thickBot="1">
      <c r="A9" s="519" t="s">
        <v>104</v>
      </c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1"/>
    </row>
    <row r="10" spans="1:19" s="33" customFormat="1" ht="19.5" customHeight="1" thickBot="1">
      <c r="A10" s="455" t="s">
        <v>105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  <c r="R10" s="456"/>
      <c r="S10" s="457"/>
    </row>
    <row r="11" spans="1:19" s="33" customFormat="1" ht="19.5" customHeight="1" thickBot="1">
      <c r="A11" s="461" t="s">
        <v>83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3"/>
      <c r="N11" s="139"/>
      <c r="O11" s="118"/>
      <c r="P11" s="119"/>
      <c r="Q11" s="458"/>
      <c r="R11" s="459"/>
      <c r="S11" s="460"/>
    </row>
    <row r="12" spans="1:32" s="33" customFormat="1" ht="19.5" customHeight="1">
      <c r="A12" s="121" t="s">
        <v>106</v>
      </c>
      <c r="B12" s="268" t="s">
        <v>19</v>
      </c>
      <c r="C12" s="122"/>
      <c r="D12" s="122"/>
      <c r="E12" s="122"/>
      <c r="F12" s="123"/>
      <c r="G12" s="248">
        <f>G13+G14+G15</f>
        <v>6.5</v>
      </c>
      <c r="H12" s="120">
        <f>G12*30</f>
        <v>195</v>
      </c>
      <c r="I12" s="114">
        <v>70</v>
      </c>
      <c r="J12" s="114"/>
      <c r="K12" s="114"/>
      <c r="L12" s="114">
        <v>70</v>
      </c>
      <c r="M12" s="114">
        <f>H12-I12</f>
        <v>125</v>
      </c>
      <c r="N12" s="42"/>
      <c r="O12" s="42"/>
      <c r="P12" s="72"/>
      <c r="Q12" s="82"/>
      <c r="R12" s="42"/>
      <c r="S12" s="52"/>
      <c r="T12" s="37"/>
      <c r="U12" s="37"/>
      <c r="V12" s="37"/>
      <c r="W12" s="37"/>
      <c r="X12" s="37"/>
      <c r="Y12" s="37"/>
      <c r="Z12" s="37"/>
      <c r="AA12" s="38"/>
      <c r="AB12" s="38"/>
      <c r="AC12" s="38"/>
      <c r="AD12" s="39"/>
      <c r="AE12" s="37"/>
      <c r="AF12" s="40"/>
    </row>
    <row r="13" spans="1:32" s="33" customFormat="1" ht="19.5" customHeight="1">
      <c r="A13" s="145" t="s">
        <v>107</v>
      </c>
      <c r="B13" s="269" t="s">
        <v>19</v>
      </c>
      <c r="C13" s="42"/>
      <c r="D13" s="42">
        <v>1</v>
      </c>
      <c r="E13" s="42"/>
      <c r="F13" s="50"/>
      <c r="G13" s="88">
        <v>2.5</v>
      </c>
      <c r="H13" s="128">
        <f>G13*30</f>
        <v>75</v>
      </c>
      <c r="I13" s="42">
        <v>30</v>
      </c>
      <c r="J13" s="42"/>
      <c r="K13" s="42"/>
      <c r="L13" s="42">
        <v>30</v>
      </c>
      <c r="M13" s="42">
        <f>H13-I13</f>
        <v>45</v>
      </c>
      <c r="N13" s="42"/>
      <c r="O13" s="42"/>
      <c r="P13" s="72"/>
      <c r="Q13" s="82">
        <v>2</v>
      </c>
      <c r="R13" s="42"/>
      <c r="S13" s="52"/>
      <c r="T13" s="37"/>
      <c r="U13" s="37"/>
      <c r="V13" s="37"/>
      <c r="W13" s="37"/>
      <c r="X13" s="37"/>
      <c r="Y13" s="37"/>
      <c r="Z13" s="37"/>
      <c r="AA13" s="38"/>
      <c r="AB13" s="38"/>
      <c r="AC13" s="38"/>
      <c r="AD13" s="39"/>
      <c r="AE13" s="37"/>
      <c r="AF13" s="40"/>
    </row>
    <row r="14" spans="1:32" s="33" customFormat="1" ht="19.5" customHeight="1">
      <c r="A14" s="145" t="s">
        <v>108</v>
      </c>
      <c r="B14" s="269" t="s">
        <v>19</v>
      </c>
      <c r="C14" s="42"/>
      <c r="D14" s="42"/>
      <c r="E14" s="42"/>
      <c r="F14" s="50"/>
      <c r="G14" s="88">
        <v>2</v>
      </c>
      <c r="H14" s="128">
        <f>G14*30</f>
        <v>60</v>
      </c>
      <c r="I14" s="42">
        <v>20</v>
      </c>
      <c r="J14" s="42"/>
      <c r="K14" s="42"/>
      <c r="L14" s="42">
        <v>20</v>
      </c>
      <c r="M14" s="42">
        <f>H14-I14</f>
        <v>40</v>
      </c>
      <c r="N14" s="42"/>
      <c r="O14" s="42"/>
      <c r="P14" s="72"/>
      <c r="Q14" s="82"/>
      <c r="R14" s="42">
        <v>2</v>
      </c>
      <c r="S14" s="52"/>
      <c r="T14" s="37"/>
      <c r="U14" s="37"/>
      <c r="V14" s="37"/>
      <c r="W14" s="37"/>
      <c r="X14" s="37"/>
      <c r="Y14" s="37"/>
      <c r="Z14" s="37"/>
      <c r="AA14" s="38"/>
      <c r="AB14" s="38"/>
      <c r="AC14" s="38"/>
      <c r="AD14" s="39"/>
      <c r="AE14" s="37"/>
      <c r="AF14" s="40"/>
    </row>
    <row r="15" spans="1:32" s="33" customFormat="1" ht="19.5" customHeight="1" thickBot="1">
      <c r="A15" s="146" t="s">
        <v>109</v>
      </c>
      <c r="B15" s="270" t="s">
        <v>19</v>
      </c>
      <c r="C15" s="130" t="s">
        <v>170</v>
      </c>
      <c r="D15" s="130"/>
      <c r="E15" s="130"/>
      <c r="F15" s="147"/>
      <c r="G15" s="249">
        <v>2</v>
      </c>
      <c r="H15" s="144">
        <f>G15*30</f>
        <v>60</v>
      </c>
      <c r="I15" s="132">
        <v>20</v>
      </c>
      <c r="J15" s="132"/>
      <c r="K15" s="132"/>
      <c r="L15" s="132">
        <v>20</v>
      </c>
      <c r="M15" s="132">
        <f>H15-I15</f>
        <v>40</v>
      </c>
      <c r="N15" s="42"/>
      <c r="O15" s="42"/>
      <c r="P15" s="72"/>
      <c r="Q15" s="82"/>
      <c r="R15" s="42"/>
      <c r="S15" s="52">
        <v>2</v>
      </c>
      <c r="T15" s="37"/>
      <c r="U15" s="37"/>
      <c r="V15" s="37"/>
      <c r="W15" s="37"/>
      <c r="X15" s="37"/>
      <c r="Y15" s="37"/>
      <c r="Z15" s="37"/>
      <c r="AA15" s="38"/>
      <c r="AB15" s="38"/>
      <c r="AC15" s="38"/>
      <c r="AD15" s="39"/>
      <c r="AE15" s="37"/>
      <c r="AF15" s="40"/>
    </row>
    <row r="16" spans="1:32" s="33" customFormat="1" ht="19.5" customHeight="1" thickBot="1">
      <c r="A16" s="507" t="s">
        <v>84</v>
      </c>
      <c r="B16" s="508"/>
      <c r="C16" s="271"/>
      <c r="D16" s="271"/>
      <c r="E16" s="113"/>
      <c r="F16" s="113"/>
      <c r="G16" s="91">
        <f>G12</f>
        <v>6.5</v>
      </c>
      <c r="H16" s="272">
        <v>195</v>
      </c>
      <c r="I16" s="113">
        <v>70</v>
      </c>
      <c r="J16" s="113"/>
      <c r="K16" s="113"/>
      <c r="L16" s="113">
        <v>70</v>
      </c>
      <c r="M16" s="273">
        <v>125</v>
      </c>
      <c r="N16" s="128"/>
      <c r="O16" s="42"/>
      <c r="P16" s="72"/>
      <c r="Q16" s="82"/>
      <c r="R16" s="42"/>
      <c r="S16" s="52"/>
      <c r="T16" s="37"/>
      <c r="U16" s="37"/>
      <c r="V16" s="37"/>
      <c r="W16" s="37"/>
      <c r="X16" s="37"/>
      <c r="Y16" s="37"/>
      <c r="Z16" s="37"/>
      <c r="AA16" s="38"/>
      <c r="AB16" s="38"/>
      <c r="AC16" s="38"/>
      <c r="AD16" s="39"/>
      <c r="AE16" s="37"/>
      <c r="AF16" s="40"/>
    </row>
    <row r="17" spans="1:19" s="33" customFormat="1" ht="19.5" customHeight="1" thickBot="1">
      <c r="A17" s="509" t="s">
        <v>85</v>
      </c>
      <c r="B17" s="510"/>
      <c r="C17" s="510"/>
      <c r="D17" s="510"/>
      <c r="E17" s="510"/>
      <c r="F17" s="510"/>
      <c r="G17" s="510"/>
      <c r="H17" s="510"/>
      <c r="I17" s="510"/>
      <c r="J17" s="510"/>
      <c r="K17" s="510"/>
      <c r="L17" s="510"/>
      <c r="M17" s="534"/>
      <c r="N17" s="136"/>
      <c r="O17" s="63"/>
      <c r="P17" s="64"/>
      <c r="Q17" s="522"/>
      <c r="R17" s="523"/>
      <c r="S17" s="524"/>
    </row>
    <row r="18" spans="1:19" s="33" customFormat="1" ht="19.5" customHeight="1">
      <c r="A18" s="121" t="s">
        <v>110</v>
      </c>
      <c r="B18" s="274" t="s">
        <v>88</v>
      </c>
      <c r="C18" s="275"/>
      <c r="D18" s="122">
        <v>1</v>
      </c>
      <c r="E18" s="276"/>
      <c r="F18" s="276"/>
      <c r="G18" s="250">
        <v>2.5</v>
      </c>
      <c r="H18" s="120">
        <f>G18*30</f>
        <v>75</v>
      </c>
      <c r="I18" s="117">
        <f>SUM(J18:L18)</f>
        <v>30</v>
      </c>
      <c r="J18" s="114">
        <v>15</v>
      </c>
      <c r="K18" s="114"/>
      <c r="L18" s="114">
        <v>15</v>
      </c>
      <c r="M18" s="114">
        <f>H18-I18</f>
        <v>45</v>
      </c>
      <c r="N18" s="277">
        <v>2</v>
      </c>
      <c r="O18" s="42"/>
      <c r="P18" s="72"/>
      <c r="Q18" s="82">
        <v>2</v>
      </c>
      <c r="R18" s="42"/>
      <c r="S18" s="52"/>
    </row>
    <row r="19" spans="1:20" s="33" customFormat="1" ht="19.5" customHeight="1">
      <c r="A19" s="148" t="s">
        <v>111</v>
      </c>
      <c r="B19" s="251" t="s">
        <v>45</v>
      </c>
      <c r="C19" s="42"/>
      <c r="D19" s="42" t="s">
        <v>169</v>
      </c>
      <c r="E19" s="42"/>
      <c r="F19" s="45"/>
      <c r="G19" s="89">
        <v>2</v>
      </c>
      <c r="H19" s="128">
        <f>G19*30</f>
        <v>60</v>
      </c>
      <c r="I19" s="62">
        <f>SUM(J19:L19)</f>
        <v>20</v>
      </c>
      <c r="J19" s="42">
        <v>14</v>
      </c>
      <c r="K19" s="42"/>
      <c r="L19" s="42">
        <v>6</v>
      </c>
      <c r="M19" s="42">
        <f>H19-I19</f>
        <v>40</v>
      </c>
      <c r="N19" s="42"/>
      <c r="O19" s="46">
        <v>2</v>
      </c>
      <c r="P19" s="47"/>
      <c r="Q19" s="82"/>
      <c r="R19" s="42">
        <v>2</v>
      </c>
      <c r="S19" s="52"/>
      <c r="T19" s="33" t="s">
        <v>166</v>
      </c>
    </row>
    <row r="20" spans="1:19" s="33" customFormat="1" ht="19.5" customHeight="1" thickBot="1">
      <c r="A20" s="149" t="s">
        <v>112</v>
      </c>
      <c r="B20" s="278" t="s">
        <v>43</v>
      </c>
      <c r="C20" s="130"/>
      <c r="D20" s="130" t="s">
        <v>170</v>
      </c>
      <c r="E20" s="130"/>
      <c r="F20" s="99"/>
      <c r="G20" s="150">
        <v>2</v>
      </c>
      <c r="H20" s="144">
        <f>G20*30</f>
        <v>60</v>
      </c>
      <c r="I20" s="107">
        <f>SUM(J20:L20)</f>
        <v>20</v>
      </c>
      <c r="J20" s="132"/>
      <c r="K20" s="132"/>
      <c r="L20" s="132">
        <v>20</v>
      </c>
      <c r="M20" s="132">
        <f>H20-I20</f>
        <v>40</v>
      </c>
      <c r="N20" s="42"/>
      <c r="O20" s="42"/>
      <c r="P20" s="72">
        <v>2</v>
      </c>
      <c r="Q20" s="82"/>
      <c r="R20" s="42"/>
      <c r="S20" s="52">
        <v>2</v>
      </c>
    </row>
    <row r="21" spans="1:19" s="33" customFormat="1" ht="19.5" customHeight="1" thickBot="1">
      <c r="A21" s="511" t="s">
        <v>89</v>
      </c>
      <c r="B21" s="512"/>
      <c r="C21" s="279"/>
      <c r="D21" s="279"/>
      <c r="E21" s="279"/>
      <c r="F21" s="279"/>
      <c r="G21" s="280">
        <f>G18+G19+G20</f>
        <v>6.5</v>
      </c>
      <c r="H21" s="281">
        <f aca="true" t="shared" si="0" ref="H21:M21">H18+H19+H20</f>
        <v>195</v>
      </c>
      <c r="I21" s="282">
        <f t="shared" si="0"/>
        <v>70</v>
      </c>
      <c r="J21" s="282"/>
      <c r="K21" s="282"/>
      <c r="L21" s="282">
        <f t="shared" si="0"/>
        <v>41</v>
      </c>
      <c r="M21" s="283">
        <f t="shared" si="0"/>
        <v>125</v>
      </c>
      <c r="N21" s="284">
        <f>SUM(N18:N20)</f>
        <v>2</v>
      </c>
      <c r="O21" s="285">
        <f>SUM(O18:O20)</f>
        <v>2</v>
      </c>
      <c r="P21" s="286">
        <f>SUM(P18:P20)</f>
        <v>2</v>
      </c>
      <c r="Q21" s="287"/>
      <c r="R21" s="277"/>
      <c r="S21" s="288"/>
    </row>
    <row r="22" spans="1:19" s="33" customFormat="1" ht="19.5" customHeight="1">
      <c r="A22" s="98"/>
      <c r="B22" s="289" t="s">
        <v>86</v>
      </c>
      <c r="C22" s="98"/>
      <c r="D22" s="98" t="s">
        <v>171</v>
      </c>
      <c r="E22" s="98"/>
      <c r="F22" s="98"/>
      <c r="G22" s="98"/>
      <c r="H22" s="98"/>
      <c r="I22" s="98"/>
      <c r="J22" s="98"/>
      <c r="K22" s="98"/>
      <c r="L22" s="98"/>
      <c r="M22" s="98"/>
      <c r="N22" s="63"/>
      <c r="O22" s="63"/>
      <c r="P22" s="64"/>
      <c r="Q22" s="48" t="s">
        <v>87</v>
      </c>
      <c r="R22" s="45" t="s">
        <v>87</v>
      </c>
      <c r="S22" s="49" t="s">
        <v>87</v>
      </c>
    </row>
    <row r="23" spans="1:19" s="33" customFormat="1" ht="19.5" customHeight="1">
      <c r="A23" s="45"/>
      <c r="B23" s="251" t="s">
        <v>95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63"/>
      <c r="O23" s="63"/>
      <c r="P23" s="64"/>
      <c r="Q23" s="48"/>
      <c r="R23" s="45"/>
      <c r="S23" s="49"/>
    </row>
    <row r="24" spans="1:19" s="33" customFormat="1" ht="19.5" customHeight="1" thickBot="1">
      <c r="A24" s="111"/>
      <c r="B24" s="290" t="s">
        <v>96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63"/>
      <c r="O24" s="63"/>
      <c r="P24" s="64"/>
      <c r="Q24" s="142"/>
      <c r="R24" s="140"/>
      <c r="S24" s="133"/>
    </row>
    <row r="25" spans="1:19" s="33" customFormat="1" ht="19.5" customHeight="1" thickBot="1">
      <c r="A25" s="490" t="s">
        <v>113</v>
      </c>
      <c r="B25" s="491"/>
      <c r="C25" s="141"/>
      <c r="D25" s="141"/>
      <c r="E25" s="141"/>
      <c r="F25" s="141"/>
      <c r="G25" s="172">
        <f>G21</f>
        <v>6.5</v>
      </c>
      <c r="H25" s="177">
        <f>H12</f>
        <v>195</v>
      </c>
      <c r="I25" s="178">
        <f>I12</f>
        <v>70</v>
      </c>
      <c r="J25" s="178"/>
      <c r="K25" s="178"/>
      <c r="L25" s="178">
        <f>L12</f>
        <v>70</v>
      </c>
      <c r="M25" s="179">
        <f>M12</f>
        <v>125</v>
      </c>
      <c r="N25" s="202"/>
      <c r="O25" s="203"/>
      <c r="P25" s="204"/>
      <c r="Q25" s="205">
        <f>SUM(Q18:Q20)</f>
        <v>2</v>
      </c>
      <c r="R25" s="206">
        <f>SUM(R18:R20)</f>
        <v>2</v>
      </c>
      <c r="S25" s="78">
        <f>SUM(S18:S20)</f>
        <v>2</v>
      </c>
    </row>
    <row r="26" spans="1:19" s="33" customFormat="1" ht="19.5" customHeight="1" thickBot="1">
      <c r="A26" s="535" t="s">
        <v>72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7"/>
    </row>
    <row r="27" spans="1:19" s="33" customFormat="1" ht="31.5" customHeight="1">
      <c r="A27" s="145" t="s">
        <v>76</v>
      </c>
      <c r="B27" s="180" t="s">
        <v>77</v>
      </c>
      <c r="C27" s="114"/>
      <c r="D27" s="114"/>
      <c r="E27" s="114"/>
      <c r="F27" s="115"/>
      <c r="G27" s="181">
        <v>3</v>
      </c>
      <c r="H27" s="120">
        <f aca="true" t="shared" si="1" ref="H27:H34">G27*30</f>
        <v>90</v>
      </c>
      <c r="I27" s="114">
        <v>37</v>
      </c>
      <c r="J27" s="114">
        <v>25</v>
      </c>
      <c r="K27" s="114"/>
      <c r="L27" s="114">
        <v>12</v>
      </c>
      <c r="M27" s="114">
        <f>+H27-I27</f>
        <v>53</v>
      </c>
      <c r="N27" s="115"/>
      <c r="O27" s="115"/>
      <c r="P27" s="116"/>
      <c r="Q27" s="182"/>
      <c r="R27" s="183"/>
      <c r="S27" s="184"/>
    </row>
    <row r="28" spans="1:19" s="33" customFormat="1" ht="19.5" customHeight="1">
      <c r="A28" s="148" t="s">
        <v>78</v>
      </c>
      <c r="B28" s="269" t="s">
        <v>18</v>
      </c>
      <c r="C28" s="66"/>
      <c r="D28" s="66">
        <v>1</v>
      </c>
      <c r="E28" s="66"/>
      <c r="F28" s="45"/>
      <c r="G28" s="288">
        <v>1</v>
      </c>
      <c r="H28" s="120">
        <f t="shared" si="1"/>
        <v>30</v>
      </c>
      <c r="I28" s="66">
        <v>14</v>
      </c>
      <c r="J28" s="66">
        <v>10</v>
      </c>
      <c r="K28" s="66"/>
      <c r="L28" s="66">
        <v>4</v>
      </c>
      <c r="M28" s="66">
        <f>H28-I28</f>
        <v>16</v>
      </c>
      <c r="N28" s="50"/>
      <c r="O28" s="50"/>
      <c r="P28" s="86"/>
      <c r="Q28" s="125">
        <v>1</v>
      </c>
      <c r="R28" s="50"/>
      <c r="S28" s="126"/>
    </row>
    <row r="29" spans="1:19" s="33" customFormat="1" ht="19.5" customHeight="1">
      <c r="A29" s="148" t="s">
        <v>79</v>
      </c>
      <c r="B29" s="44" t="s">
        <v>80</v>
      </c>
      <c r="C29" s="66"/>
      <c r="D29" s="66">
        <v>1</v>
      </c>
      <c r="E29" s="66"/>
      <c r="F29" s="45"/>
      <c r="G29" s="288">
        <v>2</v>
      </c>
      <c r="H29" s="120">
        <f t="shared" si="1"/>
        <v>60</v>
      </c>
      <c r="I29" s="66">
        <v>23</v>
      </c>
      <c r="J29" s="66">
        <v>15</v>
      </c>
      <c r="K29" s="66"/>
      <c r="L29" s="66">
        <v>8</v>
      </c>
      <c r="M29" s="66">
        <f>H29-I29</f>
        <v>37</v>
      </c>
      <c r="N29" s="50"/>
      <c r="O29" s="50"/>
      <c r="P29" s="86"/>
      <c r="Q29" s="138">
        <v>1.5</v>
      </c>
      <c r="R29" s="50"/>
      <c r="S29" s="126"/>
    </row>
    <row r="30" spans="1:19" s="33" customFormat="1" ht="19.5" customHeight="1" hidden="1">
      <c r="A30" s="148"/>
      <c r="B30" s="61"/>
      <c r="C30" s="62"/>
      <c r="D30" s="62"/>
      <c r="E30" s="62"/>
      <c r="F30" s="68"/>
      <c r="G30" s="89"/>
      <c r="H30" s="120"/>
      <c r="I30" s="62"/>
      <c r="J30" s="62"/>
      <c r="K30" s="62"/>
      <c r="L30" s="62"/>
      <c r="M30" s="62"/>
      <c r="N30" s="63"/>
      <c r="O30" s="63"/>
      <c r="P30" s="64"/>
      <c r="Q30" s="135"/>
      <c r="R30" s="66"/>
      <c r="S30" s="67"/>
    </row>
    <row r="31" spans="1:19" s="33" customFormat="1" ht="19.5" customHeight="1" hidden="1">
      <c r="A31" s="262"/>
      <c r="B31" s="106"/>
      <c r="C31" s="107"/>
      <c r="D31" s="107"/>
      <c r="E31" s="107"/>
      <c r="F31" s="108"/>
      <c r="G31" s="124"/>
      <c r="H31" s="82"/>
      <c r="I31" s="107"/>
      <c r="J31" s="107"/>
      <c r="K31" s="107"/>
      <c r="L31" s="107"/>
      <c r="M31" s="107"/>
      <c r="N31" s="109"/>
      <c r="O31" s="109"/>
      <c r="P31" s="110"/>
      <c r="Q31" s="135"/>
      <c r="R31" s="111"/>
      <c r="S31" s="112"/>
    </row>
    <row r="32" spans="1:19" s="33" customFormat="1" ht="19.5" customHeight="1">
      <c r="A32" s="262" t="s">
        <v>90</v>
      </c>
      <c r="B32" s="69" t="s">
        <v>97</v>
      </c>
      <c r="C32" s="42"/>
      <c r="D32" s="42"/>
      <c r="E32" s="42"/>
      <c r="F32" s="51"/>
      <c r="G32" s="88">
        <v>3</v>
      </c>
      <c r="H32" s="127">
        <f t="shared" si="1"/>
        <v>90</v>
      </c>
      <c r="I32" s="42">
        <f>I33+I34</f>
        <v>30</v>
      </c>
      <c r="J32" s="42">
        <f>J33+J34</f>
        <v>20</v>
      </c>
      <c r="K32" s="42"/>
      <c r="L32" s="42">
        <f>L33+L34</f>
        <v>10</v>
      </c>
      <c r="M32" s="42">
        <f>M33+M34</f>
        <v>60</v>
      </c>
      <c r="N32" s="63"/>
      <c r="O32" s="70"/>
      <c r="P32" s="71"/>
      <c r="Q32" s="48"/>
      <c r="R32" s="45"/>
      <c r="S32" s="52"/>
    </row>
    <row r="33" spans="1:19" s="33" customFormat="1" ht="19.5" customHeight="1">
      <c r="A33" s="262" t="s">
        <v>129</v>
      </c>
      <c r="B33" s="69" t="s">
        <v>16</v>
      </c>
      <c r="C33" s="42">
        <v>1</v>
      </c>
      <c r="D33" s="42"/>
      <c r="E33" s="42"/>
      <c r="F33" s="51"/>
      <c r="G33" s="49">
        <v>1.5</v>
      </c>
      <c r="H33" s="127">
        <f t="shared" si="1"/>
        <v>45</v>
      </c>
      <c r="I33" s="42">
        <v>15</v>
      </c>
      <c r="J33" s="42">
        <v>15</v>
      </c>
      <c r="K33" s="42"/>
      <c r="L33" s="42"/>
      <c r="M33" s="42">
        <f>H33-I33</f>
        <v>30</v>
      </c>
      <c r="N33" s="63"/>
      <c r="O33" s="70"/>
      <c r="P33" s="71"/>
      <c r="Q33" s="48">
        <v>1</v>
      </c>
      <c r="R33" s="45"/>
      <c r="S33" s="52"/>
    </row>
    <row r="34" spans="1:19" s="33" customFormat="1" ht="19.5" customHeight="1" thickBot="1">
      <c r="A34" s="262" t="s">
        <v>130</v>
      </c>
      <c r="B34" s="69" t="s">
        <v>44</v>
      </c>
      <c r="C34" s="42"/>
      <c r="D34" s="42">
        <v>1</v>
      </c>
      <c r="E34" s="42"/>
      <c r="F34" s="51"/>
      <c r="G34" s="49">
        <v>1.5</v>
      </c>
      <c r="H34" s="127">
        <f t="shared" si="1"/>
        <v>45</v>
      </c>
      <c r="I34" s="42">
        <v>15</v>
      </c>
      <c r="J34" s="42">
        <v>5</v>
      </c>
      <c r="K34" s="42"/>
      <c r="L34" s="42">
        <v>10</v>
      </c>
      <c r="M34" s="42">
        <f>H34-I34</f>
        <v>30</v>
      </c>
      <c r="N34" s="63"/>
      <c r="O34" s="70"/>
      <c r="P34" s="71"/>
      <c r="Q34" s="48">
        <v>1</v>
      </c>
      <c r="R34" s="45"/>
      <c r="S34" s="52"/>
    </row>
    <row r="35" spans="1:21" s="33" customFormat="1" ht="19.5" customHeight="1" thickBot="1">
      <c r="A35" s="494" t="s">
        <v>52</v>
      </c>
      <c r="B35" s="495"/>
      <c r="C35" s="161"/>
      <c r="D35" s="161"/>
      <c r="E35" s="161"/>
      <c r="F35" s="161"/>
      <c r="G35" s="207">
        <f>G27+G30+G31+G32</f>
        <v>6</v>
      </c>
      <c r="H35" s="207">
        <f>H27+H30+H31+H32</f>
        <v>180</v>
      </c>
      <c r="I35" s="207">
        <f>I27+I30+I31+I32</f>
        <v>67</v>
      </c>
      <c r="J35" s="207">
        <f>J27+J30+J31+J32</f>
        <v>45</v>
      </c>
      <c r="K35" s="207"/>
      <c r="L35" s="207">
        <f>L27+L30+L31+L32</f>
        <v>22</v>
      </c>
      <c r="M35" s="207">
        <f>M27+M30+M31+M32</f>
        <v>113</v>
      </c>
      <c r="N35" s="210" t="e">
        <f>SUM(#REF!)</f>
        <v>#REF!</v>
      </c>
      <c r="O35" s="211" t="e">
        <f>SUM(#REF!)</f>
        <v>#REF!</v>
      </c>
      <c r="P35" s="212" t="e">
        <f>SUM(#REF!)</f>
        <v>#REF!</v>
      </c>
      <c r="Q35" s="208">
        <f>SUM(Q28:Q34)</f>
        <v>4.5</v>
      </c>
      <c r="R35" s="209">
        <f>SUM(R28:R31)</f>
        <v>0</v>
      </c>
      <c r="S35" s="207">
        <f>SUM(S28:S31)</f>
        <v>0</v>
      </c>
      <c r="U35" s="33">
        <f>G35*30</f>
        <v>180</v>
      </c>
    </row>
    <row r="36" spans="1:19" s="33" customFormat="1" ht="19.5" customHeight="1" thickBot="1">
      <c r="A36" s="504" t="s">
        <v>81</v>
      </c>
      <c r="B36" s="505"/>
      <c r="C36" s="505"/>
      <c r="D36" s="505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6"/>
    </row>
    <row r="37" spans="1:19" s="254" customFormat="1" ht="19.5" customHeight="1">
      <c r="A37" s="232" t="s">
        <v>131</v>
      </c>
      <c r="B37" s="291" t="s">
        <v>132</v>
      </c>
      <c r="C37" s="292">
        <v>1</v>
      </c>
      <c r="D37" s="292"/>
      <c r="E37" s="292"/>
      <c r="F37" s="292"/>
      <c r="G37" s="292">
        <v>3</v>
      </c>
      <c r="H37" s="292">
        <f aca="true" t="shared" si="2" ref="H37:H43">G37*30</f>
        <v>90</v>
      </c>
      <c r="I37" s="292">
        <v>30</v>
      </c>
      <c r="J37" s="292">
        <v>15</v>
      </c>
      <c r="K37" s="292">
        <v>15</v>
      </c>
      <c r="L37" s="292"/>
      <c r="M37" s="292">
        <f aca="true" t="shared" si="3" ref="M37:M43">H37-I37</f>
        <v>60</v>
      </c>
      <c r="N37" s="292"/>
      <c r="O37" s="292">
        <v>4</v>
      </c>
      <c r="P37" s="119"/>
      <c r="Q37" s="292">
        <v>2</v>
      </c>
      <c r="R37" s="292"/>
      <c r="S37" s="292"/>
    </row>
    <row r="38" spans="1:19" s="254" customFormat="1" ht="19.5" customHeight="1">
      <c r="A38" s="228" t="s">
        <v>133</v>
      </c>
      <c r="B38" s="229" t="s">
        <v>134</v>
      </c>
      <c r="C38" s="230">
        <v>1</v>
      </c>
      <c r="D38" s="230"/>
      <c r="E38" s="230"/>
      <c r="F38" s="231"/>
      <c r="G38" s="252">
        <v>3.5</v>
      </c>
      <c r="H38" s="230">
        <f t="shared" si="2"/>
        <v>105</v>
      </c>
      <c r="I38" s="230">
        <v>45</v>
      </c>
      <c r="J38" s="230">
        <v>30</v>
      </c>
      <c r="K38" s="230"/>
      <c r="L38" s="230">
        <v>15</v>
      </c>
      <c r="M38" s="230">
        <f t="shared" si="3"/>
        <v>60</v>
      </c>
      <c r="N38" s="293">
        <v>3</v>
      </c>
      <c r="O38" s="259"/>
      <c r="P38" s="64"/>
      <c r="Q38" s="293">
        <v>3</v>
      </c>
      <c r="R38" s="259"/>
      <c r="S38" s="259"/>
    </row>
    <row r="39" spans="1:19" s="254" customFormat="1" ht="19.5" customHeight="1">
      <c r="A39" s="228" t="s">
        <v>135</v>
      </c>
      <c r="B39" s="227" t="s">
        <v>136</v>
      </c>
      <c r="C39" s="230"/>
      <c r="D39" s="230" t="s">
        <v>169</v>
      </c>
      <c r="E39" s="230"/>
      <c r="F39" s="231"/>
      <c r="G39" s="252">
        <v>3.5</v>
      </c>
      <c r="H39" s="230">
        <f t="shared" si="2"/>
        <v>105</v>
      </c>
      <c r="I39" s="230">
        <v>36</v>
      </c>
      <c r="J39" s="230">
        <v>18</v>
      </c>
      <c r="K39" s="230">
        <v>18</v>
      </c>
      <c r="L39" s="230"/>
      <c r="M39" s="230">
        <f t="shared" si="3"/>
        <v>69</v>
      </c>
      <c r="N39" s="230"/>
      <c r="O39" s="294"/>
      <c r="P39" s="64"/>
      <c r="Q39" s="230"/>
      <c r="R39" s="294">
        <v>4</v>
      </c>
      <c r="S39" s="295"/>
    </row>
    <row r="40" spans="1:19" s="255" customFormat="1" ht="19.5" customHeight="1">
      <c r="A40" s="228" t="s">
        <v>137</v>
      </c>
      <c r="B40" s="227" t="s">
        <v>138</v>
      </c>
      <c r="C40" s="230"/>
      <c r="D40" s="230" t="s">
        <v>170</v>
      </c>
      <c r="E40" s="230"/>
      <c r="F40" s="231"/>
      <c r="G40" s="296">
        <v>3</v>
      </c>
      <c r="H40" s="230">
        <f t="shared" si="2"/>
        <v>90</v>
      </c>
      <c r="I40" s="230">
        <v>36</v>
      </c>
      <c r="J40" s="230">
        <v>18</v>
      </c>
      <c r="K40" s="230">
        <v>18</v>
      </c>
      <c r="L40" s="230"/>
      <c r="M40" s="230">
        <f t="shared" si="3"/>
        <v>54</v>
      </c>
      <c r="N40" s="230"/>
      <c r="O40" s="259"/>
      <c r="P40" s="71"/>
      <c r="Q40" s="230"/>
      <c r="R40" s="259"/>
      <c r="S40" s="259">
        <v>4</v>
      </c>
    </row>
    <row r="41" spans="1:19" s="255" customFormat="1" ht="34.5" customHeight="1">
      <c r="A41" s="228" t="s">
        <v>139</v>
      </c>
      <c r="B41" s="227" t="s">
        <v>140</v>
      </c>
      <c r="C41" s="230"/>
      <c r="D41" s="230" t="s">
        <v>169</v>
      </c>
      <c r="E41" s="230"/>
      <c r="F41" s="258"/>
      <c r="G41" s="296">
        <v>3</v>
      </c>
      <c r="H41" s="230">
        <f t="shared" si="2"/>
        <v>90</v>
      </c>
      <c r="I41" s="230">
        <v>36</v>
      </c>
      <c r="J41" s="230">
        <v>27</v>
      </c>
      <c r="K41" s="230">
        <v>9</v>
      </c>
      <c r="L41" s="230"/>
      <c r="M41" s="230">
        <f t="shared" si="3"/>
        <v>54</v>
      </c>
      <c r="N41" s="230"/>
      <c r="O41" s="295">
        <v>4</v>
      </c>
      <c r="P41" s="71"/>
      <c r="Q41" s="230"/>
      <c r="R41" s="295">
        <v>4</v>
      </c>
      <c r="S41" s="295"/>
    </row>
    <row r="42" spans="1:19" s="255" customFormat="1" ht="31.5" customHeight="1">
      <c r="A42" s="228" t="s">
        <v>141</v>
      </c>
      <c r="B42" s="227" t="s">
        <v>142</v>
      </c>
      <c r="C42" s="230"/>
      <c r="D42" s="230" t="s">
        <v>169</v>
      </c>
      <c r="E42" s="230"/>
      <c r="F42" s="231"/>
      <c r="G42" s="296">
        <v>3.5</v>
      </c>
      <c r="H42" s="230">
        <f t="shared" si="2"/>
        <v>105</v>
      </c>
      <c r="I42" s="230">
        <v>36</v>
      </c>
      <c r="J42" s="230">
        <v>18</v>
      </c>
      <c r="K42" s="230">
        <v>18</v>
      </c>
      <c r="L42" s="230"/>
      <c r="M42" s="230">
        <f t="shared" si="3"/>
        <v>69</v>
      </c>
      <c r="N42" s="230"/>
      <c r="O42" s="259">
        <v>4</v>
      </c>
      <c r="P42" s="71"/>
      <c r="Q42" s="230"/>
      <c r="R42" s="259">
        <v>4</v>
      </c>
      <c r="S42" s="259"/>
    </row>
    <row r="43" spans="1:26" s="255" customFormat="1" ht="54.75" customHeight="1">
      <c r="A43" s="228" t="s">
        <v>143</v>
      </c>
      <c r="B43" s="227" t="s">
        <v>144</v>
      </c>
      <c r="C43" s="230" t="s">
        <v>169</v>
      </c>
      <c r="D43" s="230"/>
      <c r="E43" s="230"/>
      <c r="F43" s="233"/>
      <c r="G43" s="297">
        <v>3.5</v>
      </c>
      <c r="H43" s="230">
        <f t="shared" si="2"/>
        <v>105</v>
      </c>
      <c r="I43" s="230">
        <v>36</v>
      </c>
      <c r="J43" s="230">
        <v>18</v>
      </c>
      <c r="K43" s="230">
        <v>18</v>
      </c>
      <c r="L43" s="230"/>
      <c r="M43" s="230">
        <f t="shared" si="3"/>
        <v>69</v>
      </c>
      <c r="N43" s="230"/>
      <c r="O43" s="259">
        <v>4</v>
      </c>
      <c r="P43" s="71"/>
      <c r="Q43" s="230"/>
      <c r="R43" s="259">
        <v>4</v>
      </c>
      <c r="S43" s="259"/>
      <c r="Z43" s="329" t="s">
        <v>185</v>
      </c>
    </row>
    <row r="44" spans="1:30" s="256" customFormat="1" ht="29.25" customHeight="1">
      <c r="A44" s="228" t="s">
        <v>145</v>
      </c>
      <c r="B44" s="291" t="s">
        <v>180</v>
      </c>
      <c r="C44" s="292"/>
      <c r="D44" s="292" t="s">
        <v>170</v>
      </c>
      <c r="E44" s="292"/>
      <c r="F44" s="298"/>
      <c r="G44" s="299">
        <v>3</v>
      </c>
      <c r="H44" s="292">
        <f>G44*30</f>
        <v>90</v>
      </c>
      <c r="I44" s="292">
        <v>30</v>
      </c>
      <c r="J44" s="292">
        <v>20</v>
      </c>
      <c r="K44" s="292"/>
      <c r="L44" s="292">
        <v>10</v>
      </c>
      <c r="M44" s="300">
        <f>H44-I44</f>
        <v>60</v>
      </c>
      <c r="N44" s="292"/>
      <c r="O44" s="301"/>
      <c r="P44" s="71"/>
      <c r="Q44" s="292"/>
      <c r="R44" s="301"/>
      <c r="S44" s="301">
        <v>3</v>
      </c>
      <c r="AA44" s="538" t="s">
        <v>147</v>
      </c>
      <c r="AB44" s="539"/>
      <c r="AC44" s="539"/>
      <c r="AD44" s="539"/>
    </row>
    <row r="45" spans="1:19" s="255" customFormat="1" ht="30.75" customHeight="1">
      <c r="A45" s="228" t="s">
        <v>146</v>
      </c>
      <c r="B45" s="291" t="s">
        <v>185</v>
      </c>
      <c r="C45" s="230"/>
      <c r="D45" s="230">
        <v>1</v>
      </c>
      <c r="E45" s="230"/>
      <c r="F45" s="258"/>
      <c r="G45" s="252">
        <v>3</v>
      </c>
      <c r="H45" s="230">
        <f>G45*30</f>
        <v>90</v>
      </c>
      <c r="I45" s="230">
        <v>30</v>
      </c>
      <c r="J45" s="230">
        <v>20</v>
      </c>
      <c r="K45" s="230">
        <v>10</v>
      </c>
      <c r="L45" s="230"/>
      <c r="M45" s="230">
        <f>H45-I45</f>
        <v>60</v>
      </c>
      <c r="N45" s="230">
        <v>2</v>
      </c>
      <c r="O45" s="259"/>
      <c r="P45" s="64"/>
      <c r="Q45" s="230">
        <v>2</v>
      </c>
      <c r="R45" s="259"/>
      <c r="S45" s="259"/>
    </row>
    <row r="46" spans="1:19" s="257" customFormat="1" ht="19.5" customHeight="1">
      <c r="A46" s="228" t="s">
        <v>148</v>
      </c>
      <c r="B46" s="227" t="s">
        <v>149</v>
      </c>
      <c r="C46" s="230"/>
      <c r="D46" s="230" t="s">
        <v>170</v>
      </c>
      <c r="E46" s="230"/>
      <c r="F46" s="258"/>
      <c r="G46" s="252">
        <v>3</v>
      </c>
      <c r="H46" s="230">
        <f>G46*30</f>
        <v>90</v>
      </c>
      <c r="I46" s="230">
        <v>32</v>
      </c>
      <c r="J46" s="230">
        <v>24</v>
      </c>
      <c r="K46" s="230">
        <v>8</v>
      </c>
      <c r="L46" s="230"/>
      <c r="M46" s="230">
        <f>H46-I46</f>
        <v>58</v>
      </c>
      <c r="N46" s="230">
        <v>2</v>
      </c>
      <c r="O46" s="259"/>
      <c r="P46" s="64"/>
      <c r="Q46" s="230"/>
      <c r="R46" s="259"/>
      <c r="S46" s="259">
        <v>4</v>
      </c>
    </row>
    <row r="47" spans="1:19" s="35" customFormat="1" ht="19.5" customHeight="1" thickBot="1">
      <c r="A47" s="129"/>
      <c r="B47" s="69"/>
      <c r="C47" s="42"/>
      <c r="D47" s="42"/>
      <c r="E47" s="42"/>
      <c r="F47" s="42"/>
      <c r="G47" s="88"/>
      <c r="H47" s="127"/>
      <c r="I47" s="62"/>
      <c r="J47" s="62"/>
      <c r="K47" s="62"/>
      <c r="L47" s="62"/>
      <c r="M47" s="62"/>
      <c r="N47" s="63"/>
      <c r="O47" s="63"/>
      <c r="P47" s="64"/>
      <c r="Q47" s="65"/>
      <c r="R47" s="66"/>
      <c r="S47" s="67"/>
    </row>
    <row r="48" spans="1:21" s="33" customFormat="1" ht="19.5" customHeight="1" thickBot="1">
      <c r="A48" s="509" t="s">
        <v>53</v>
      </c>
      <c r="B48" s="510"/>
      <c r="C48" s="113"/>
      <c r="D48" s="113"/>
      <c r="E48" s="113"/>
      <c r="F48" s="134"/>
      <c r="G48" s="91">
        <f>SUM(G37:G47)</f>
        <v>32</v>
      </c>
      <c r="H48" s="91">
        <f aca="true" t="shared" si="4" ref="H48:M48">SUM(H37:H47)</f>
        <v>960</v>
      </c>
      <c r="I48" s="91">
        <f t="shared" si="4"/>
        <v>347</v>
      </c>
      <c r="J48" s="91">
        <f t="shared" si="4"/>
        <v>208</v>
      </c>
      <c r="K48" s="91">
        <f t="shared" si="4"/>
        <v>114</v>
      </c>
      <c r="L48" s="91">
        <f t="shared" si="4"/>
        <v>25</v>
      </c>
      <c r="M48" s="91">
        <f t="shared" si="4"/>
        <v>613</v>
      </c>
      <c r="N48" s="91">
        <f aca="true" t="shared" si="5" ref="N48:S48">SUM(N37:N47)</f>
        <v>7</v>
      </c>
      <c r="O48" s="91">
        <f t="shared" si="5"/>
        <v>16</v>
      </c>
      <c r="P48" s="91">
        <f t="shared" si="5"/>
        <v>0</v>
      </c>
      <c r="Q48" s="91">
        <f t="shared" si="5"/>
        <v>7</v>
      </c>
      <c r="R48" s="91">
        <f t="shared" si="5"/>
        <v>16</v>
      </c>
      <c r="S48" s="91">
        <f t="shared" si="5"/>
        <v>11</v>
      </c>
      <c r="U48" s="33">
        <f>G48*30</f>
        <v>960</v>
      </c>
    </row>
    <row r="49" spans="1:21" s="33" customFormat="1" ht="19.5" customHeight="1" thickBot="1">
      <c r="A49" s="500" t="s">
        <v>100</v>
      </c>
      <c r="B49" s="513"/>
      <c r="C49" s="113"/>
      <c r="D49" s="113"/>
      <c r="E49" s="113"/>
      <c r="F49" s="134"/>
      <c r="G49" s="78">
        <f aca="true" t="shared" si="6" ref="G49:M49">G48+G35+G25</f>
        <v>44.5</v>
      </c>
      <c r="H49" s="78">
        <f t="shared" si="6"/>
        <v>1335</v>
      </c>
      <c r="I49" s="78">
        <f t="shared" si="6"/>
        <v>484</v>
      </c>
      <c r="J49" s="78">
        <f t="shared" si="6"/>
        <v>253</v>
      </c>
      <c r="K49" s="78">
        <f t="shared" si="6"/>
        <v>114</v>
      </c>
      <c r="L49" s="78">
        <f t="shared" si="6"/>
        <v>117</v>
      </c>
      <c r="M49" s="78">
        <f t="shared" si="6"/>
        <v>851</v>
      </c>
      <c r="N49" s="157" t="e">
        <f>N48+N35</f>
        <v>#REF!</v>
      </c>
      <c r="O49" s="77" t="e">
        <f>O48+O35</f>
        <v>#REF!</v>
      </c>
      <c r="P49" s="77" t="e">
        <f>P48+P35</f>
        <v>#REF!</v>
      </c>
      <c r="Q49" s="156">
        <f>Q48+Q35+Q25</f>
        <v>13.5</v>
      </c>
      <c r="R49" s="156">
        <f>R48+R35+R25</f>
        <v>18</v>
      </c>
      <c r="S49" s="156">
        <f>S48+S35+S25</f>
        <v>13</v>
      </c>
      <c r="U49" s="33">
        <f>G49*30</f>
        <v>1335</v>
      </c>
    </row>
    <row r="50" spans="1:19" s="33" customFormat="1" ht="19.5" customHeight="1" thickBot="1">
      <c r="A50" s="500" t="s">
        <v>82</v>
      </c>
      <c r="B50" s="501"/>
      <c r="C50" s="501"/>
      <c r="D50" s="501"/>
      <c r="E50" s="501"/>
      <c r="F50" s="501"/>
      <c r="G50" s="501"/>
      <c r="H50" s="501"/>
      <c r="I50" s="501"/>
      <c r="J50" s="501"/>
      <c r="K50" s="501"/>
      <c r="L50" s="501"/>
      <c r="M50" s="501"/>
      <c r="N50" s="501"/>
      <c r="O50" s="501"/>
      <c r="P50" s="501"/>
      <c r="Q50" s="501"/>
      <c r="R50" s="501"/>
      <c r="S50" s="502"/>
    </row>
    <row r="51" spans="1:20" ht="15.75" customHeight="1" thickBot="1">
      <c r="A51" s="514" t="s">
        <v>91</v>
      </c>
      <c r="B51" s="515"/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6"/>
      <c r="T51" s="41"/>
    </row>
    <row r="52" spans="1:20" ht="15.75" customHeight="1" thickBot="1">
      <c r="A52" s="461" t="s">
        <v>150</v>
      </c>
      <c r="B52" s="462"/>
      <c r="C52" s="462"/>
      <c r="D52" s="462"/>
      <c r="E52" s="462"/>
      <c r="F52" s="462"/>
      <c r="G52" s="462"/>
      <c r="H52" s="462"/>
      <c r="I52" s="462"/>
      <c r="J52" s="462"/>
      <c r="K52" s="462"/>
      <c r="L52" s="462"/>
      <c r="M52" s="463"/>
      <c r="N52" s="302"/>
      <c r="O52" s="303"/>
      <c r="P52" s="304"/>
      <c r="Q52" s="503"/>
      <c r="R52" s="459"/>
      <c r="S52" s="460"/>
      <c r="T52" s="41"/>
    </row>
    <row r="53" spans="1:19" s="33" customFormat="1" ht="19.5" customHeight="1">
      <c r="A53" s="228" t="s">
        <v>152</v>
      </c>
      <c r="B53" s="229" t="s">
        <v>153</v>
      </c>
      <c r="C53" s="230" t="s">
        <v>170</v>
      </c>
      <c r="D53" s="230"/>
      <c r="E53" s="230"/>
      <c r="F53" s="231"/>
      <c r="G53" s="252">
        <v>3</v>
      </c>
      <c r="H53" s="230">
        <f>G53*30</f>
        <v>90</v>
      </c>
      <c r="I53" s="230">
        <v>36</v>
      </c>
      <c r="J53" s="230">
        <v>18</v>
      </c>
      <c r="K53" s="230">
        <v>18</v>
      </c>
      <c r="L53" s="230"/>
      <c r="M53" s="230">
        <f>H53-I53</f>
        <v>54</v>
      </c>
      <c r="N53" s="73"/>
      <c r="O53" s="73"/>
      <c r="P53" s="74"/>
      <c r="Q53" s="297"/>
      <c r="R53" s="259"/>
      <c r="S53" s="259">
        <v>4</v>
      </c>
    </row>
    <row r="54" spans="1:19" s="33" customFormat="1" ht="35.25" customHeight="1">
      <c r="A54" s="232" t="s">
        <v>154</v>
      </c>
      <c r="B54" s="227" t="s">
        <v>155</v>
      </c>
      <c r="C54" s="292"/>
      <c r="D54" s="292"/>
      <c r="E54" s="292"/>
      <c r="F54" s="292"/>
      <c r="G54" s="305">
        <v>3.5</v>
      </c>
      <c r="H54" s="305">
        <f>G54*30</f>
        <v>105</v>
      </c>
      <c r="I54" s="305">
        <v>54</v>
      </c>
      <c r="J54" s="305">
        <v>30</v>
      </c>
      <c r="K54" s="305">
        <v>15</v>
      </c>
      <c r="L54" s="305">
        <v>9</v>
      </c>
      <c r="M54" s="305">
        <f>H54-I54</f>
        <v>51</v>
      </c>
      <c r="N54" s="73"/>
      <c r="O54" s="73"/>
      <c r="P54" s="74"/>
      <c r="Q54" s="292"/>
      <c r="R54" s="292"/>
      <c r="S54" s="292"/>
    </row>
    <row r="55" spans="1:19" s="33" customFormat="1" ht="36.75" customHeight="1">
      <c r="A55" s="228"/>
      <c r="B55" s="227" t="s">
        <v>155</v>
      </c>
      <c r="C55" s="230">
        <v>1</v>
      </c>
      <c r="D55" s="230"/>
      <c r="E55" s="230"/>
      <c r="F55" s="233"/>
      <c r="G55" s="252">
        <v>3</v>
      </c>
      <c r="H55" s="230">
        <f>G55*30</f>
        <v>90</v>
      </c>
      <c r="I55" s="230">
        <v>45</v>
      </c>
      <c r="J55" s="230">
        <v>30</v>
      </c>
      <c r="K55" s="230">
        <v>15</v>
      </c>
      <c r="L55" s="230"/>
      <c r="M55" s="230">
        <f>H55-I55</f>
        <v>45</v>
      </c>
      <c r="N55" s="73"/>
      <c r="O55" s="73"/>
      <c r="P55" s="74"/>
      <c r="Q55" s="293">
        <v>3</v>
      </c>
      <c r="R55" s="295"/>
      <c r="S55" s="259"/>
    </row>
    <row r="56" spans="1:19" s="33" customFormat="1" ht="33" customHeight="1">
      <c r="A56" s="228"/>
      <c r="B56" s="227" t="s">
        <v>156</v>
      </c>
      <c r="C56" s="230"/>
      <c r="D56" s="230"/>
      <c r="E56" s="230"/>
      <c r="F56" s="231" t="s">
        <v>169</v>
      </c>
      <c r="G56" s="252">
        <v>0.5</v>
      </c>
      <c r="H56" s="230">
        <v>15</v>
      </c>
      <c r="I56" s="230">
        <v>9</v>
      </c>
      <c r="J56" s="230"/>
      <c r="K56" s="230"/>
      <c r="L56" s="230">
        <v>9</v>
      </c>
      <c r="M56" s="230">
        <f>H56-I56</f>
        <v>6</v>
      </c>
      <c r="N56" s="73"/>
      <c r="O56" s="73"/>
      <c r="P56" s="74"/>
      <c r="Q56" s="293"/>
      <c r="R56" s="295">
        <v>1</v>
      </c>
      <c r="S56" s="294"/>
    </row>
    <row r="57" spans="1:19" s="33" customFormat="1" ht="41.25" customHeight="1" thickBot="1">
      <c r="A57" s="234" t="s">
        <v>157</v>
      </c>
      <c r="B57" s="235" t="s">
        <v>158</v>
      </c>
      <c r="C57" s="236">
        <v>1</v>
      </c>
      <c r="D57" s="236"/>
      <c r="E57" s="236"/>
      <c r="F57" s="236"/>
      <c r="G57" s="237">
        <v>3</v>
      </c>
      <c r="H57" s="236">
        <v>90</v>
      </c>
      <c r="I57" s="236">
        <v>45</v>
      </c>
      <c r="J57" s="236">
        <v>30</v>
      </c>
      <c r="K57" s="236">
        <v>15</v>
      </c>
      <c r="L57" s="236"/>
      <c r="M57" s="236">
        <f>H57-I57</f>
        <v>45</v>
      </c>
      <c r="N57" s="73"/>
      <c r="O57" s="73"/>
      <c r="P57" s="74"/>
      <c r="Q57" s="236">
        <v>3</v>
      </c>
      <c r="R57" s="236"/>
      <c r="S57" s="236"/>
    </row>
    <row r="58" spans="1:32" s="238" customFormat="1" ht="19.5" customHeight="1" thickBot="1">
      <c r="A58" s="532" t="s">
        <v>151</v>
      </c>
      <c r="B58" s="533"/>
      <c r="C58" s="306"/>
      <c r="D58" s="306"/>
      <c r="E58" s="260"/>
      <c r="F58" s="260"/>
      <c r="G58" s="78">
        <f>G53+G54+G57</f>
        <v>9.5</v>
      </c>
      <c r="H58" s="78">
        <f aca="true" t="shared" si="7" ref="H58:P58">H53+H54+H57</f>
        <v>285</v>
      </c>
      <c r="I58" s="78">
        <f t="shared" si="7"/>
        <v>135</v>
      </c>
      <c r="J58" s="78">
        <f t="shared" si="7"/>
        <v>78</v>
      </c>
      <c r="K58" s="78">
        <f t="shared" si="7"/>
        <v>48</v>
      </c>
      <c r="L58" s="78">
        <f t="shared" si="7"/>
        <v>9</v>
      </c>
      <c r="M58" s="78">
        <f t="shared" si="7"/>
        <v>150</v>
      </c>
      <c r="N58" s="78">
        <f t="shared" si="7"/>
        <v>0</v>
      </c>
      <c r="O58" s="78">
        <f t="shared" si="7"/>
        <v>0</v>
      </c>
      <c r="P58" s="78">
        <f t="shared" si="7"/>
        <v>0</v>
      </c>
      <c r="Q58" s="78">
        <f>SUM(Q53:Q57)</f>
        <v>6</v>
      </c>
      <c r="R58" s="78">
        <f>SUM(R53:R57)</f>
        <v>1</v>
      </c>
      <c r="S58" s="78">
        <f>SUM(S53:S57)</f>
        <v>4</v>
      </c>
      <c r="T58" s="37"/>
      <c r="U58" s="37"/>
      <c r="V58" s="37"/>
      <c r="W58" s="37"/>
      <c r="X58" s="37"/>
      <c r="Y58" s="37"/>
      <c r="Z58" s="37"/>
      <c r="AA58" s="38"/>
      <c r="AB58" s="38"/>
      <c r="AC58" s="38"/>
      <c r="AD58" s="39"/>
      <c r="AE58" s="37"/>
      <c r="AF58" s="40"/>
    </row>
    <row r="59" spans="1:19" s="33" customFormat="1" ht="19.5" customHeight="1" thickBot="1">
      <c r="A59" s="494" t="s">
        <v>160</v>
      </c>
      <c r="B59" s="495"/>
      <c r="C59" s="495"/>
      <c r="D59" s="495"/>
      <c r="E59" s="495"/>
      <c r="F59" s="495"/>
      <c r="G59" s="495"/>
      <c r="H59" s="510"/>
      <c r="I59" s="510"/>
      <c r="J59" s="510"/>
      <c r="K59" s="510"/>
      <c r="L59" s="510"/>
      <c r="M59" s="534"/>
      <c r="N59" s="136"/>
      <c r="O59" s="63"/>
      <c r="P59" s="64"/>
      <c r="Q59" s="87"/>
      <c r="R59" s="43"/>
      <c r="S59" s="88"/>
    </row>
    <row r="60" spans="1:19" s="257" customFormat="1" ht="43.5" customHeight="1">
      <c r="A60" s="232" t="s">
        <v>152</v>
      </c>
      <c r="B60" s="227" t="s">
        <v>161</v>
      </c>
      <c r="C60" s="292"/>
      <c r="D60" s="292"/>
      <c r="E60" s="292"/>
      <c r="F60" s="292"/>
      <c r="G60" s="305">
        <v>3.5</v>
      </c>
      <c r="H60" s="305">
        <f>G60*30</f>
        <v>105</v>
      </c>
      <c r="I60" s="305">
        <v>54</v>
      </c>
      <c r="J60" s="305">
        <v>30</v>
      </c>
      <c r="K60" s="305">
        <v>15</v>
      </c>
      <c r="L60" s="305">
        <v>9</v>
      </c>
      <c r="M60" s="305">
        <f>H60-I60</f>
        <v>51</v>
      </c>
      <c r="N60" s="63"/>
      <c r="O60" s="63"/>
      <c r="P60" s="71"/>
      <c r="Q60" s="292"/>
      <c r="R60" s="292"/>
      <c r="S60" s="292"/>
    </row>
    <row r="61" spans="1:19" s="257" customFormat="1" ht="44.25" customHeight="1">
      <c r="A61" s="228"/>
      <c r="B61" s="227" t="s">
        <v>161</v>
      </c>
      <c r="C61" s="230">
        <v>1</v>
      </c>
      <c r="D61" s="230"/>
      <c r="E61" s="230"/>
      <c r="F61" s="233"/>
      <c r="G61" s="252">
        <v>3</v>
      </c>
      <c r="H61" s="230">
        <f>G61*30</f>
        <v>90</v>
      </c>
      <c r="I61" s="230">
        <v>45</v>
      </c>
      <c r="J61" s="230">
        <v>30</v>
      </c>
      <c r="K61" s="230">
        <v>15</v>
      </c>
      <c r="L61" s="230"/>
      <c r="M61" s="230">
        <f>H61-I61</f>
        <v>45</v>
      </c>
      <c r="N61" s="63"/>
      <c r="O61" s="63"/>
      <c r="P61" s="71"/>
      <c r="Q61" s="293">
        <v>3</v>
      </c>
      <c r="R61" s="295"/>
      <c r="S61" s="259"/>
    </row>
    <row r="62" spans="1:19" s="257" customFormat="1" ht="38.25" customHeight="1">
      <c r="A62" s="228"/>
      <c r="B62" s="227" t="s">
        <v>162</v>
      </c>
      <c r="C62" s="230"/>
      <c r="D62" s="230"/>
      <c r="E62" s="230"/>
      <c r="F62" s="231" t="s">
        <v>169</v>
      </c>
      <c r="G62" s="252">
        <v>0.5</v>
      </c>
      <c r="H62" s="230">
        <v>15</v>
      </c>
      <c r="I62" s="230">
        <v>9</v>
      </c>
      <c r="J62" s="230"/>
      <c r="K62" s="230"/>
      <c r="L62" s="230">
        <v>9</v>
      </c>
      <c r="M62" s="230">
        <f>H62-I62</f>
        <v>6</v>
      </c>
      <c r="N62" s="63"/>
      <c r="O62" s="63"/>
      <c r="P62" s="71"/>
      <c r="Q62" s="293"/>
      <c r="R62" s="295">
        <v>1</v>
      </c>
      <c r="S62" s="294"/>
    </row>
    <row r="63" spans="1:19" s="257" customFormat="1" ht="21" customHeight="1">
      <c r="A63" s="234" t="s">
        <v>154</v>
      </c>
      <c r="B63" s="307" t="s">
        <v>163</v>
      </c>
      <c r="C63" s="236" t="s">
        <v>170</v>
      </c>
      <c r="D63" s="236"/>
      <c r="E63" s="236"/>
      <c r="F63" s="308"/>
      <c r="G63" s="309">
        <v>3</v>
      </c>
      <c r="H63" s="236">
        <f>G63*30</f>
        <v>90</v>
      </c>
      <c r="I63" s="230">
        <v>36</v>
      </c>
      <c r="J63" s="230">
        <v>18</v>
      </c>
      <c r="K63" s="230">
        <v>18</v>
      </c>
      <c r="L63" s="230"/>
      <c r="M63" s="230">
        <f>H63-I63</f>
        <v>54</v>
      </c>
      <c r="N63" s="63"/>
      <c r="O63" s="63"/>
      <c r="P63" s="71"/>
      <c r="Q63" s="297"/>
      <c r="R63" s="259"/>
      <c r="S63" s="259">
        <v>4</v>
      </c>
    </row>
    <row r="64" spans="1:19" s="255" customFormat="1" ht="40.5" customHeight="1">
      <c r="A64" s="262" t="s">
        <v>157</v>
      </c>
      <c r="B64" s="263" t="s">
        <v>164</v>
      </c>
      <c r="C64" s="66">
        <v>1</v>
      </c>
      <c r="D64" s="66"/>
      <c r="E64" s="66"/>
      <c r="F64" s="66"/>
      <c r="G64" s="43">
        <v>3</v>
      </c>
      <c r="H64" s="66">
        <v>90</v>
      </c>
      <c r="I64" s="264">
        <v>45</v>
      </c>
      <c r="J64" s="236">
        <v>30</v>
      </c>
      <c r="K64" s="236">
        <v>15</v>
      </c>
      <c r="L64" s="236"/>
      <c r="M64" s="236">
        <f>H64-I64</f>
        <v>45</v>
      </c>
      <c r="N64" s="70"/>
      <c r="O64" s="70"/>
      <c r="P64" s="71"/>
      <c r="Q64" s="236">
        <v>3</v>
      </c>
      <c r="R64" s="236"/>
      <c r="S64" s="236"/>
    </row>
    <row r="65" spans="1:19" s="238" customFormat="1" ht="19.5" customHeight="1" thickBot="1">
      <c r="A65" s="526" t="s">
        <v>159</v>
      </c>
      <c r="B65" s="527"/>
      <c r="C65" s="310"/>
      <c r="D65" s="310"/>
      <c r="E65" s="310"/>
      <c r="F65" s="310"/>
      <c r="G65" s="311">
        <f aca="true" t="shared" si="8" ref="G65:M65">G60+G63+G64</f>
        <v>9.5</v>
      </c>
      <c r="H65" s="312">
        <f t="shared" si="8"/>
        <v>285</v>
      </c>
      <c r="I65" s="313">
        <f t="shared" si="8"/>
        <v>135</v>
      </c>
      <c r="J65" s="313">
        <f t="shared" si="8"/>
        <v>78</v>
      </c>
      <c r="K65" s="313">
        <f t="shared" si="8"/>
        <v>48</v>
      </c>
      <c r="L65" s="313">
        <f t="shared" si="8"/>
        <v>9</v>
      </c>
      <c r="M65" s="313">
        <f t="shared" si="8"/>
        <v>150</v>
      </c>
      <c r="N65" s="314"/>
      <c r="O65" s="315"/>
      <c r="P65" s="316"/>
      <c r="Q65" s="317">
        <f>SUM(Q60:Q64)</f>
        <v>6</v>
      </c>
      <c r="R65" s="317">
        <f>SUM(R60:R64)</f>
        <v>1</v>
      </c>
      <c r="S65" s="317">
        <f>SUM(S60:S64)</f>
        <v>4</v>
      </c>
    </row>
    <row r="66" spans="1:19" s="33" customFormat="1" ht="19.5" customHeight="1" thickBot="1">
      <c r="A66" s="490" t="s">
        <v>165</v>
      </c>
      <c r="B66" s="491"/>
      <c r="C66" s="141"/>
      <c r="D66" s="141"/>
      <c r="E66" s="141"/>
      <c r="F66" s="141"/>
      <c r="G66" s="172">
        <f>G65</f>
        <v>9.5</v>
      </c>
      <c r="H66" s="172">
        <f aca="true" t="shared" si="9" ref="H66:S66">H65</f>
        <v>285</v>
      </c>
      <c r="I66" s="172">
        <f t="shared" si="9"/>
        <v>135</v>
      </c>
      <c r="J66" s="172">
        <f t="shared" si="9"/>
        <v>78</v>
      </c>
      <c r="K66" s="172">
        <f t="shared" si="9"/>
        <v>48</v>
      </c>
      <c r="L66" s="172">
        <f t="shared" si="9"/>
        <v>9</v>
      </c>
      <c r="M66" s="172">
        <f t="shared" si="9"/>
        <v>150</v>
      </c>
      <c r="N66" s="172">
        <f t="shared" si="9"/>
        <v>0</v>
      </c>
      <c r="O66" s="172">
        <f t="shared" si="9"/>
        <v>0</v>
      </c>
      <c r="P66" s="172">
        <f t="shared" si="9"/>
        <v>0</v>
      </c>
      <c r="Q66" s="172">
        <f t="shared" si="9"/>
        <v>6</v>
      </c>
      <c r="R66" s="172">
        <f t="shared" si="9"/>
        <v>1</v>
      </c>
      <c r="S66" s="172">
        <f t="shared" si="9"/>
        <v>4</v>
      </c>
    </row>
    <row r="67" spans="1:19" s="33" customFormat="1" ht="19.5" customHeight="1" thickBot="1">
      <c r="A67" s="528" t="s">
        <v>115</v>
      </c>
      <c r="B67" s="529"/>
      <c r="C67" s="529"/>
      <c r="D67" s="529"/>
      <c r="E67" s="529"/>
      <c r="F67" s="529"/>
      <c r="G67" s="529"/>
      <c r="H67" s="529"/>
      <c r="I67" s="529"/>
      <c r="J67" s="529"/>
      <c r="K67" s="529"/>
      <c r="L67" s="529"/>
      <c r="M67" s="529"/>
      <c r="N67" s="529"/>
      <c r="O67" s="529"/>
      <c r="P67" s="529"/>
      <c r="Q67" s="529"/>
      <c r="R67" s="529"/>
      <c r="S67" s="530"/>
    </row>
    <row r="68" spans="1:19" s="33" customFormat="1" ht="19.5" customHeight="1">
      <c r="A68" s="121" t="s">
        <v>101</v>
      </c>
      <c r="B68" s="186" t="s">
        <v>56</v>
      </c>
      <c r="C68" s="192"/>
      <c r="D68" s="241">
        <v>1</v>
      </c>
      <c r="E68" s="192"/>
      <c r="F68" s="193"/>
      <c r="G68" s="198">
        <v>6</v>
      </c>
      <c r="H68" s="199">
        <f>G68*30</f>
        <v>180</v>
      </c>
      <c r="I68" s="192"/>
      <c r="J68" s="192"/>
      <c r="K68" s="192"/>
      <c r="L68" s="192"/>
      <c r="M68" s="193"/>
      <c r="N68" s="190"/>
      <c r="O68" s="188"/>
      <c r="P68" s="189"/>
      <c r="Q68" s="191"/>
      <c r="R68" s="192"/>
      <c r="S68" s="188"/>
    </row>
    <row r="69" spans="1:19" s="33" customFormat="1" ht="19.5" customHeight="1">
      <c r="A69" s="131" t="s">
        <v>102</v>
      </c>
      <c r="B69" s="69" t="s">
        <v>49</v>
      </c>
      <c r="C69" s="143"/>
      <c r="D69" s="143">
        <v>3</v>
      </c>
      <c r="E69" s="143"/>
      <c r="F69" s="187"/>
      <c r="G69" s="195">
        <v>6</v>
      </c>
      <c r="H69" s="82">
        <f>G69*30</f>
        <v>180</v>
      </c>
      <c r="I69" s="240"/>
      <c r="J69" s="240"/>
      <c r="K69" s="240"/>
      <c r="L69" s="240"/>
      <c r="M69" s="240"/>
      <c r="N69" s="158"/>
      <c r="O69" s="159"/>
      <c r="P69" s="160"/>
      <c r="Q69" s="185"/>
      <c r="R69" s="318"/>
      <c r="S69" s="319"/>
    </row>
    <row r="70" spans="1:19" s="33" customFormat="1" ht="19.5" customHeight="1" thickBot="1">
      <c r="A70" s="151" t="s">
        <v>114</v>
      </c>
      <c r="B70" s="197" t="s">
        <v>57</v>
      </c>
      <c r="C70" s="130"/>
      <c r="D70" s="130">
        <v>3</v>
      </c>
      <c r="E70" s="130"/>
      <c r="F70" s="85"/>
      <c r="G70" s="201">
        <v>21</v>
      </c>
      <c r="H70" s="153">
        <f>G70*30</f>
        <v>630</v>
      </c>
      <c r="I70" s="154"/>
      <c r="J70" s="154"/>
      <c r="K70" s="154"/>
      <c r="L70" s="154"/>
      <c r="M70" s="155"/>
      <c r="N70" s="152"/>
      <c r="O70" s="73"/>
      <c r="P70" s="74"/>
      <c r="Q70" s="59"/>
      <c r="R70" s="319"/>
      <c r="S70" s="320"/>
    </row>
    <row r="71" spans="1:19" s="33" customFormat="1" ht="19.5" customHeight="1" thickBot="1">
      <c r="A71" s="496" t="s">
        <v>98</v>
      </c>
      <c r="B71" s="497"/>
      <c r="C71" s="161"/>
      <c r="D71" s="161"/>
      <c r="E71" s="161"/>
      <c r="F71" s="194"/>
      <c r="G71" s="200">
        <f>G68+G69+G70</f>
        <v>33</v>
      </c>
      <c r="H71" s="137">
        <f>H68+H69+H70</f>
        <v>990</v>
      </c>
      <c r="I71" s="162"/>
      <c r="J71" s="162"/>
      <c r="K71" s="162"/>
      <c r="L71" s="162"/>
      <c r="M71" s="163"/>
      <c r="N71" s="164"/>
      <c r="O71" s="165"/>
      <c r="P71" s="166"/>
      <c r="Q71" s="196"/>
      <c r="R71" s="321"/>
      <c r="S71" s="322"/>
    </row>
    <row r="72" spans="1:19" s="36" customFormat="1" ht="19.5" customHeight="1" thickBot="1">
      <c r="A72" s="500" t="s">
        <v>92</v>
      </c>
      <c r="B72" s="501"/>
      <c r="C72" s="501"/>
      <c r="D72" s="501"/>
      <c r="E72" s="501"/>
      <c r="F72" s="501"/>
      <c r="G72" s="501"/>
      <c r="H72" s="501"/>
      <c r="I72" s="531"/>
      <c r="J72" s="531"/>
      <c r="K72" s="531"/>
      <c r="L72" s="531"/>
      <c r="M72" s="531"/>
      <c r="N72" s="501"/>
      <c r="O72" s="501"/>
      <c r="P72" s="501"/>
      <c r="Q72" s="501"/>
      <c r="R72" s="501"/>
      <c r="S72" s="502"/>
    </row>
    <row r="73" spans="1:19" s="33" customFormat="1" ht="19.5" customHeight="1" thickBot="1">
      <c r="A73" s="131" t="s">
        <v>103</v>
      </c>
      <c r="B73" s="167" t="s">
        <v>46</v>
      </c>
      <c r="C73" s="143">
        <v>3</v>
      </c>
      <c r="D73" s="143"/>
      <c r="E73" s="143"/>
      <c r="F73" s="168"/>
      <c r="G73" s="169">
        <v>3</v>
      </c>
      <c r="H73" s="143">
        <f>G73*30</f>
        <v>90</v>
      </c>
      <c r="I73" s="240"/>
      <c r="J73" s="240"/>
      <c r="K73" s="240"/>
      <c r="L73" s="240"/>
      <c r="M73" s="240"/>
      <c r="N73" s="159"/>
      <c r="O73" s="159"/>
      <c r="P73" s="160"/>
      <c r="Q73" s="185"/>
      <c r="R73" s="318"/>
      <c r="S73" s="323"/>
    </row>
    <row r="74" spans="1:19" s="33" customFormat="1" ht="19.5" customHeight="1" thickBot="1">
      <c r="A74" s="490" t="s">
        <v>99</v>
      </c>
      <c r="B74" s="491"/>
      <c r="C74" s="90"/>
      <c r="D74" s="170"/>
      <c r="E74" s="170"/>
      <c r="F74" s="170"/>
      <c r="G74" s="172">
        <f>G73</f>
        <v>3</v>
      </c>
      <c r="H74" s="173">
        <f>H73</f>
        <v>90</v>
      </c>
      <c r="I74" s="242"/>
      <c r="J74" s="243"/>
      <c r="K74" s="243"/>
      <c r="L74" s="243"/>
      <c r="M74" s="244"/>
      <c r="N74" s="171">
        <f>SUM(N51:N73)</f>
        <v>0</v>
      </c>
      <c r="O74" s="75">
        <f>SUM(O51:O73)</f>
        <v>0</v>
      </c>
      <c r="P74" s="76">
        <f>SUM(P51:P73)</f>
        <v>0</v>
      </c>
      <c r="Q74" s="174"/>
      <c r="R74" s="175"/>
      <c r="S74" s="176"/>
    </row>
    <row r="75" spans="1:19" s="33" customFormat="1" ht="19.5" customHeight="1" thickBot="1">
      <c r="A75" s="490" t="s">
        <v>54</v>
      </c>
      <c r="B75" s="525"/>
      <c r="C75" s="90"/>
      <c r="D75" s="170"/>
      <c r="E75" s="170"/>
      <c r="F75" s="170"/>
      <c r="G75" s="172">
        <f>G74+G71+G49+G66</f>
        <v>90</v>
      </c>
      <c r="H75" s="172">
        <f aca="true" t="shared" si="10" ref="H75:M75">H74+H71+H49+H66</f>
        <v>2700</v>
      </c>
      <c r="I75" s="172">
        <f t="shared" si="10"/>
        <v>619</v>
      </c>
      <c r="J75" s="172">
        <f t="shared" si="10"/>
        <v>331</v>
      </c>
      <c r="K75" s="172">
        <f t="shared" si="10"/>
        <v>162</v>
      </c>
      <c r="L75" s="172">
        <f t="shared" si="10"/>
        <v>126</v>
      </c>
      <c r="M75" s="172">
        <f t="shared" si="10"/>
        <v>1001</v>
      </c>
      <c r="N75" s="172" t="e">
        <f aca="true" t="shared" si="11" ref="N75:S75">N74+N71+N49+N66</f>
        <v>#REF!</v>
      </c>
      <c r="O75" s="172" t="e">
        <f t="shared" si="11"/>
        <v>#REF!</v>
      </c>
      <c r="P75" s="172" t="e">
        <f t="shared" si="11"/>
        <v>#REF!</v>
      </c>
      <c r="Q75" s="172">
        <f t="shared" si="11"/>
        <v>19.5</v>
      </c>
      <c r="R75" s="172">
        <f t="shared" si="11"/>
        <v>19</v>
      </c>
      <c r="S75" s="172">
        <f t="shared" si="11"/>
        <v>17</v>
      </c>
    </row>
    <row r="76" spans="1:19" s="33" customFormat="1" ht="19.5" customHeight="1">
      <c r="A76" s="92"/>
      <c r="B76" s="92"/>
      <c r="C76" s="79"/>
      <c r="D76" s="93"/>
      <c r="E76" s="93"/>
      <c r="F76" s="93"/>
      <c r="G76" s="253"/>
      <c r="H76" s="492" t="s">
        <v>47</v>
      </c>
      <c r="I76" s="493"/>
      <c r="J76" s="493"/>
      <c r="K76" s="493"/>
      <c r="L76" s="493"/>
      <c r="M76" s="493"/>
      <c r="N76" s="94" t="e">
        <f>#REF!</f>
        <v>#REF!</v>
      </c>
      <c r="O76" s="94" t="e">
        <f>#REF!</f>
        <v>#REF!</v>
      </c>
      <c r="P76" s="95" t="e">
        <f>#REF!</f>
        <v>#REF!</v>
      </c>
      <c r="Q76" s="96"/>
      <c r="R76" s="94"/>
      <c r="S76" s="97"/>
    </row>
    <row r="77" spans="1:19" s="33" customFormat="1" ht="19.5" customHeight="1">
      <c r="A77" s="80"/>
      <c r="B77" s="81"/>
      <c r="C77" s="81"/>
      <c r="D77" s="81"/>
      <c r="E77" s="81"/>
      <c r="F77" s="81"/>
      <c r="G77" s="5"/>
      <c r="H77" s="498" t="s">
        <v>11</v>
      </c>
      <c r="I77" s="499"/>
      <c r="J77" s="499"/>
      <c r="K77" s="499"/>
      <c r="L77" s="499"/>
      <c r="M77" s="499"/>
      <c r="N77" s="42">
        <v>2</v>
      </c>
      <c r="O77" s="42">
        <v>2</v>
      </c>
      <c r="P77" s="72">
        <v>2</v>
      </c>
      <c r="Q77" s="82">
        <v>4</v>
      </c>
      <c r="R77" s="42">
        <v>1</v>
      </c>
      <c r="S77" s="83">
        <v>2</v>
      </c>
    </row>
    <row r="78" spans="1:19" s="33" customFormat="1" ht="19.5" customHeight="1">
      <c r="A78" s="84" t="s">
        <v>14</v>
      </c>
      <c r="B78" s="81"/>
      <c r="C78" s="81"/>
      <c r="D78" s="81"/>
      <c r="E78" s="81"/>
      <c r="F78" s="81"/>
      <c r="G78" s="5"/>
      <c r="H78" s="498" t="s">
        <v>15</v>
      </c>
      <c r="I78" s="499"/>
      <c r="J78" s="499"/>
      <c r="K78" s="499"/>
      <c r="L78" s="499"/>
      <c r="M78" s="499"/>
      <c r="N78" s="42">
        <v>9</v>
      </c>
      <c r="O78" s="42">
        <v>3</v>
      </c>
      <c r="P78" s="72">
        <v>4</v>
      </c>
      <c r="Q78" s="82">
        <v>6</v>
      </c>
      <c r="R78" s="42">
        <v>4</v>
      </c>
      <c r="S78" s="83">
        <v>4</v>
      </c>
    </row>
    <row r="79" spans="1:19" s="33" customFormat="1" ht="19.5" customHeight="1">
      <c r="A79" s="84"/>
      <c r="B79" s="81"/>
      <c r="C79" s="81"/>
      <c r="D79" s="81"/>
      <c r="E79" s="81"/>
      <c r="F79" s="81"/>
      <c r="G79" s="5"/>
      <c r="H79" s="488" t="s">
        <v>12</v>
      </c>
      <c r="I79" s="489"/>
      <c r="J79" s="489"/>
      <c r="K79" s="489"/>
      <c r="L79" s="489"/>
      <c r="M79" s="489"/>
      <c r="N79" s="239"/>
      <c r="O79" s="239"/>
      <c r="P79" s="245">
        <v>1</v>
      </c>
      <c r="Q79" s="246"/>
      <c r="R79" s="239">
        <v>1</v>
      </c>
      <c r="S79" s="247"/>
    </row>
    <row r="80" spans="1:19" s="33" customFormat="1" ht="19.5" customHeight="1">
      <c r="A80" s="1"/>
      <c r="B80" s="2"/>
      <c r="C80" s="3"/>
      <c r="D80" s="3"/>
      <c r="E80" s="3"/>
      <c r="F80" s="2"/>
      <c r="G80" s="4"/>
      <c r="H80" s="546"/>
      <c r="I80" s="546"/>
      <c r="J80" s="546"/>
      <c r="K80" s="546"/>
      <c r="L80" s="546"/>
      <c r="M80" s="546"/>
      <c r="N80" s="215"/>
      <c r="O80" s="215"/>
      <c r="P80" s="215"/>
      <c r="Q80" s="215"/>
      <c r="R80" s="215"/>
      <c r="S80" s="215"/>
    </row>
    <row r="81" spans="1:7" ht="15.75">
      <c r="A81" s="1"/>
      <c r="B81" s="2"/>
      <c r="C81" s="3"/>
      <c r="D81" s="3"/>
      <c r="E81" s="3"/>
      <c r="F81" s="2"/>
      <c r="G81" s="4"/>
    </row>
    <row r="82" spans="1:19" ht="15.75">
      <c r="A82" s="326"/>
      <c r="B82" s="327" t="s">
        <v>175</v>
      </c>
      <c r="C82" s="327"/>
      <c r="D82" s="540"/>
      <c r="E82" s="540"/>
      <c r="F82" s="540"/>
      <c r="G82" s="540"/>
      <c r="H82" s="327"/>
      <c r="I82" s="541" t="s">
        <v>176</v>
      </c>
      <c r="J82" s="541"/>
      <c r="K82" s="541"/>
      <c r="L82" s="326"/>
      <c r="M82" s="326"/>
      <c r="N82" s="326"/>
      <c r="O82" s="326"/>
      <c r="P82" s="326"/>
      <c r="Q82" s="326"/>
      <c r="R82" s="326"/>
      <c r="S82" s="326"/>
    </row>
    <row r="83" spans="1:19" ht="15.75" customHeight="1" hidden="1">
      <c r="A83" s="326"/>
      <c r="B83" s="327"/>
      <c r="C83" s="327"/>
      <c r="D83" s="327"/>
      <c r="E83" s="327"/>
      <c r="F83" s="327"/>
      <c r="G83" s="327"/>
      <c r="H83" s="327"/>
      <c r="I83" s="327"/>
      <c r="J83" s="327"/>
      <c r="K83" s="327"/>
      <c r="L83" s="326"/>
      <c r="M83" s="326"/>
      <c r="N83" s="326"/>
      <c r="O83" s="326"/>
      <c r="P83" s="326"/>
      <c r="Q83" s="213"/>
      <c r="R83" s="213"/>
      <c r="S83" s="326"/>
    </row>
    <row r="84" spans="1:19" ht="15.75" customHeight="1" hidden="1">
      <c r="A84" s="326"/>
      <c r="B84" s="327" t="s">
        <v>93</v>
      </c>
      <c r="C84" s="327"/>
      <c r="D84" s="540"/>
      <c r="E84" s="540"/>
      <c r="F84" s="540"/>
      <c r="G84" s="540"/>
      <c r="H84" s="327"/>
      <c r="I84" s="541" t="s">
        <v>94</v>
      </c>
      <c r="J84" s="541"/>
      <c r="K84" s="541"/>
      <c r="L84" s="326"/>
      <c r="M84" s="326"/>
      <c r="N84" s="326"/>
      <c r="O84" s="326"/>
      <c r="P84" s="326"/>
      <c r="Q84" s="326"/>
      <c r="R84" s="326"/>
      <c r="S84" s="326"/>
    </row>
    <row r="85" spans="1:19" ht="15.75" hidden="1">
      <c r="A85" s="326"/>
      <c r="B85" s="328" t="s">
        <v>93</v>
      </c>
      <c r="C85" s="328"/>
      <c r="D85" s="542"/>
      <c r="E85" s="542"/>
      <c r="F85" s="543"/>
      <c r="G85" s="543"/>
      <c r="H85" s="328"/>
      <c r="I85" s="544" t="s">
        <v>94</v>
      </c>
      <c r="J85" s="545"/>
      <c r="K85" s="545"/>
      <c r="L85" s="326"/>
      <c r="M85" s="326"/>
      <c r="N85" s="326"/>
      <c r="O85" s="326"/>
      <c r="P85" s="326"/>
      <c r="Q85" s="326"/>
      <c r="R85" s="326"/>
      <c r="S85" s="326"/>
    </row>
    <row r="86" spans="1:19" ht="15" hidden="1">
      <c r="A86" s="326"/>
      <c r="B86" s="326"/>
      <c r="C86" s="326"/>
      <c r="D86" s="326"/>
      <c r="E86" s="326"/>
      <c r="F86" s="326"/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</row>
    <row r="89" spans="2:11" ht="15.75">
      <c r="B89" s="327" t="s">
        <v>93</v>
      </c>
      <c r="C89" s="327"/>
      <c r="D89" s="540"/>
      <c r="E89" s="540"/>
      <c r="F89" s="540"/>
      <c r="G89" s="540"/>
      <c r="H89" s="327"/>
      <c r="I89" s="541" t="s">
        <v>94</v>
      </c>
      <c r="J89" s="541"/>
      <c r="K89" s="541"/>
    </row>
  </sheetData>
  <sheetProtection/>
  <mergeCells count="63">
    <mergeCell ref="D85:G85"/>
    <mergeCell ref="I85:K85"/>
    <mergeCell ref="H80:M80"/>
    <mergeCell ref="A66:B66"/>
    <mergeCell ref="A26:S26"/>
    <mergeCell ref="A17:M17"/>
    <mergeCell ref="AA44:AD44"/>
    <mergeCell ref="D89:G89"/>
    <mergeCell ref="I89:K89"/>
    <mergeCell ref="D82:G82"/>
    <mergeCell ref="I82:K82"/>
    <mergeCell ref="D84:G84"/>
    <mergeCell ref="I84:K84"/>
    <mergeCell ref="A25:B25"/>
    <mergeCell ref="N2:P3"/>
    <mergeCell ref="A9:S9"/>
    <mergeCell ref="Q17:S17"/>
    <mergeCell ref="A75:B75"/>
    <mergeCell ref="A65:B65"/>
    <mergeCell ref="A67:S67"/>
    <mergeCell ref="A72:S72"/>
    <mergeCell ref="A58:B58"/>
    <mergeCell ref="A59:M59"/>
    <mergeCell ref="A50:S50"/>
    <mergeCell ref="Q52:S52"/>
    <mergeCell ref="A36:S36"/>
    <mergeCell ref="A16:B16"/>
    <mergeCell ref="E2:F3"/>
    <mergeCell ref="A52:M52"/>
    <mergeCell ref="A48:B48"/>
    <mergeCell ref="A21:B21"/>
    <mergeCell ref="A49:B49"/>
    <mergeCell ref="A51:S51"/>
    <mergeCell ref="C4:C7"/>
    <mergeCell ref="L4:L7"/>
    <mergeCell ref="J4:J7"/>
    <mergeCell ref="H79:M79"/>
    <mergeCell ref="A74:B74"/>
    <mergeCell ref="H76:M76"/>
    <mergeCell ref="A35:B35"/>
    <mergeCell ref="A71:B71"/>
    <mergeCell ref="H78:M78"/>
    <mergeCell ref="H77:M77"/>
    <mergeCell ref="A1:S1"/>
    <mergeCell ref="Q2:S3"/>
    <mergeCell ref="Q4:S4"/>
    <mergeCell ref="M2:M7"/>
    <mergeCell ref="H3:H7"/>
    <mergeCell ref="N4:P4"/>
    <mergeCell ref="F4:F7"/>
    <mergeCell ref="I4:I7"/>
    <mergeCell ref="I3:L3"/>
    <mergeCell ref="A2:A7"/>
    <mergeCell ref="K4:K7"/>
    <mergeCell ref="B2:B7"/>
    <mergeCell ref="D4:D7"/>
    <mergeCell ref="A10:S10"/>
    <mergeCell ref="Q11:S11"/>
    <mergeCell ref="A11:M11"/>
    <mergeCell ref="C2:D3"/>
    <mergeCell ref="H2:L2"/>
    <mergeCell ref="E4:E7"/>
    <mergeCell ref="G2:G7"/>
  </mergeCells>
  <printOptions/>
  <pageMargins left="0.7086614173228347" right="0.4330708661417323" top="0.6299212598425197" bottom="0.5118110236220472" header="0.5118110236220472" footer="0.5118110236220472"/>
  <pageSetup fitToHeight="0" horizontalDpi="600" verticalDpi="600" orientation="landscape" paperSize="9" scale="79" r:id="rId1"/>
  <rowBreaks count="2" manualBreakCount="2">
    <brk id="25" max="18" man="1"/>
    <brk id="71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3"/>
  <sheetViews>
    <sheetView view="pageBreakPreview" zoomScale="80" zoomScaleSheetLayoutView="80" zoomScalePageLayoutView="0" workbookViewId="0" topLeftCell="A1">
      <selection activeCell="K19" sqref="K19"/>
    </sheetView>
  </sheetViews>
  <sheetFormatPr defaultColWidth="9.00390625" defaultRowHeight="12.75"/>
  <cols>
    <col min="1" max="1" width="11.625" style="324" customWidth="1"/>
    <col min="2" max="2" width="59.625" style="324" customWidth="1"/>
    <col min="3" max="3" width="5.375" style="324" customWidth="1"/>
    <col min="4" max="5" width="5.75390625" style="324" customWidth="1"/>
    <col min="6" max="6" width="5.25390625" style="324" customWidth="1"/>
    <col min="7" max="7" width="6.75390625" style="324" customWidth="1"/>
    <col min="8" max="8" width="8.875" style="324" customWidth="1"/>
    <col min="9" max="9" width="7.125" style="324" customWidth="1"/>
    <col min="10" max="10" width="7.875" style="324" customWidth="1"/>
    <col min="11" max="11" width="7.75390625" style="324" customWidth="1"/>
    <col min="12" max="12" width="7.25390625" style="324" customWidth="1"/>
    <col min="13" max="13" width="9.00390625" style="324" customWidth="1"/>
    <col min="14" max="14" width="6.625" style="324" hidden="1" customWidth="1"/>
    <col min="15" max="15" width="6.75390625" style="324" hidden="1" customWidth="1"/>
    <col min="16" max="16" width="6.375" style="325" hidden="1" customWidth="1"/>
    <col min="17" max="17" width="6.375" style="324" customWidth="1"/>
    <col min="18" max="23" width="0" style="0" hidden="1" customWidth="1"/>
  </cols>
  <sheetData>
    <row r="1" spans="1:24" s="33" customFormat="1" ht="19.5" customHeight="1" thickBot="1">
      <c r="A1" s="464" t="s">
        <v>178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32"/>
      <c r="S1" s="32"/>
      <c r="T1" s="32"/>
      <c r="U1" s="32"/>
      <c r="V1" s="32"/>
      <c r="W1" s="32"/>
      <c r="X1" s="32"/>
    </row>
    <row r="2" spans="1:24" s="33" customFormat="1" ht="24" customHeight="1">
      <c r="A2" s="479" t="s">
        <v>13</v>
      </c>
      <c r="B2" s="452" t="s">
        <v>10</v>
      </c>
      <c r="C2" s="466" t="s">
        <v>167</v>
      </c>
      <c r="D2" s="482"/>
      <c r="E2" s="466" t="s">
        <v>73</v>
      </c>
      <c r="F2" s="466"/>
      <c r="G2" s="485" t="s">
        <v>17</v>
      </c>
      <c r="H2" s="484" t="s">
        <v>2</v>
      </c>
      <c r="I2" s="466"/>
      <c r="J2" s="466"/>
      <c r="K2" s="466"/>
      <c r="L2" s="466"/>
      <c r="M2" s="473" t="s">
        <v>48</v>
      </c>
      <c r="N2" s="466" t="s">
        <v>177</v>
      </c>
      <c r="O2" s="466"/>
      <c r="P2" s="517"/>
      <c r="Q2" s="465" t="s">
        <v>168</v>
      </c>
      <c r="R2" s="34"/>
      <c r="S2" s="34"/>
      <c r="T2" s="34"/>
      <c r="U2" s="34"/>
      <c r="V2" s="34"/>
      <c r="W2" s="34"/>
      <c r="X2" s="32"/>
    </row>
    <row r="3" spans="1:23" s="33" customFormat="1" ht="38.25" customHeight="1">
      <c r="A3" s="480"/>
      <c r="B3" s="453"/>
      <c r="C3" s="483"/>
      <c r="D3" s="483"/>
      <c r="E3" s="469"/>
      <c r="F3" s="469"/>
      <c r="G3" s="486"/>
      <c r="H3" s="474" t="s">
        <v>3</v>
      </c>
      <c r="I3" s="453" t="s">
        <v>4</v>
      </c>
      <c r="J3" s="453"/>
      <c r="K3" s="453"/>
      <c r="L3" s="453"/>
      <c r="M3" s="450"/>
      <c r="N3" s="469"/>
      <c r="O3" s="469"/>
      <c r="P3" s="518"/>
      <c r="Q3" s="468"/>
      <c r="R3" s="34"/>
      <c r="S3" s="34"/>
      <c r="T3" s="34"/>
      <c r="U3" s="34"/>
      <c r="V3" s="34"/>
      <c r="W3" s="34"/>
    </row>
    <row r="4" spans="1:17" s="33" customFormat="1" ht="19.5" customHeight="1">
      <c r="A4" s="480"/>
      <c r="B4" s="453"/>
      <c r="C4" s="450" t="s">
        <v>5</v>
      </c>
      <c r="D4" s="450" t="s">
        <v>6</v>
      </c>
      <c r="E4" s="477" t="s">
        <v>74</v>
      </c>
      <c r="F4" s="477" t="s">
        <v>75</v>
      </c>
      <c r="G4" s="486"/>
      <c r="H4" s="474"/>
      <c r="I4" s="450" t="s">
        <v>1</v>
      </c>
      <c r="J4" s="450" t="s">
        <v>7</v>
      </c>
      <c r="K4" s="450" t="s">
        <v>8</v>
      </c>
      <c r="L4" s="450" t="s">
        <v>9</v>
      </c>
      <c r="M4" s="450"/>
      <c r="N4" s="453" t="s">
        <v>55</v>
      </c>
      <c r="O4" s="453"/>
      <c r="P4" s="476"/>
      <c r="Q4" s="261" t="s">
        <v>55</v>
      </c>
    </row>
    <row r="5" spans="1:17" s="33" customFormat="1" ht="19.5" customHeight="1">
      <c r="A5" s="480"/>
      <c r="B5" s="453"/>
      <c r="C5" s="450"/>
      <c r="D5" s="450"/>
      <c r="E5" s="477"/>
      <c r="F5" s="477"/>
      <c r="G5" s="486"/>
      <c r="H5" s="474"/>
      <c r="I5" s="450"/>
      <c r="J5" s="450"/>
      <c r="K5" s="450"/>
      <c r="L5" s="450"/>
      <c r="M5" s="450"/>
      <c r="N5" s="53">
        <v>1</v>
      </c>
      <c r="O5" s="53">
        <v>2</v>
      </c>
      <c r="P5" s="54">
        <v>3</v>
      </c>
      <c r="Q5" s="55">
        <v>1</v>
      </c>
    </row>
    <row r="6" spans="1:17" s="33" customFormat="1" ht="8.25" customHeight="1" hidden="1">
      <c r="A6" s="480"/>
      <c r="B6" s="453"/>
      <c r="C6" s="450"/>
      <c r="D6" s="450"/>
      <c r="E6" s="477"/>
      <c r="F6" s="477"/>
      <c r="G6" s="486"/>
      <c r="H6" s="474"/>
      <c r="I6" s="450"/>
      <c r="J6" s="450"/>
      <c r="K6" s="450"/>
      <c r="L6" s="450"/>
      <c r="M6" s="450"/>
      <c r="N6" s="57"/>
      <c r="O6" s="57"/>
      <c r="P6" s="58"/>
      <c r="Q6" s="59"/>
    </row>
    <row r="7" spans="1:17" s="33" customFormat="1" ht="19.5" customHeight="1" thickBot="1">
      <c r="A7" s="481"/>
      <c r="B7" s="454"/>
      <c r="C7" s="451"/>
      <c r="D7" s="451"/>
      <c r="E7" s="478"/>
      <c r="F7" s="478"/>
      <c r="G7" s="487"/>
      <c r="H7" s="475"/>
      <c r="I7" s="451"/>
      <c r="J7" s="451"/>
      <c r="K7" s="451"/>
      <c r="L7" s="451"/>
      <c r="M7" s="451"/>
      <c r="N7" s="102">
        <v>18</v>
      </c>
      <c r="O7" s="102">
        <v>11</v>
      </c>
      <c r="P7" s="103">
        <v>11</v>
      </c>
      <c r="Q7" s="104">
        <v>15</v>
      </c>
    </row>
    <row r="8" spans="1:17" s="33" customFormat="1" ht="19.5" customHeight="1" thickBot="1">
      <c r="A8" s="100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  <c r="H8" s="101">
        <v>8</v>
      </c>
      <c r="I8" s="101">
        <v>9</v>
      </c>
      <c r="J8" s="101">
        <v>10</v>
      </c>
      <c r="K8" s="101">
        <v>11</v>
      </c>
      <c r="L8" s="101">
        <v>12</v>
      </c>
      <c r="M8" s="101">
        <v>13</v>
      </c>
      <c r="N8" s="101">
        <v>27</v>
      </c>
      <c r="O8" s="101">
        <v>28</v>
      </c>
      <c r="P8" s="265">
        <v>29</v>
      </c>
      <c r="Q8" s="100">
        <v>27</v>
      </c>
    </row>
    <row r="9" spans="1:30" s="33" customFormat="1" ht="19.5" customHeight="1">
      <c r="A9" s="145" t="s">
        <v>107</v>
      </c>
      <c r="B9" s="269" t="s">
        <v>19</v>
      </c>
      <c r="C9" s="42"/>
      <c r="D9" s="42">
        <v>1</v>
      </c>
      <c r="E9" s="42"/>
      <c r="F9" s="50"/>
      <c r="G9" s="88">
        <v>2.5</v>
      </c>
      <c r="H9" s="128">
        <f>G9*30</f>
        <v>75</v>
      </c>
      <c r="I9" s="42">
        <v>30</v>
      </c>
      <c r="J9" s="42"/>
      <c r="K9" s="42"/>
      <c r="L9" s="42">
        <v>30</v>
      </c>
      <c r="M9" s="42">
        <f>H9-I9</f>
        <v>45</v>
      </c>
      <c r="N9" s="42"/>
      <c r="O9" s="42"/>
      <c r="P9" s="72"/>
      <c r="Q9" s="82">
        <v>2</v>
      </c>
      <c r="R9" s="37"/>
      <c r="S9" s="37"/>
      <c r="T9" s="37"/>
      <c r="U9" s="37"/>
      <c r="V9" s="37"/>
      <c r="W9" s="37"/>
      <c r="X9" s="37"/>
      <c r="Y9" s="38"/>
      <c r="Z9" s="38"/>
      <c r="AA9" s="38"/>
      <c r="AB9" s="39"/>
      <c r="AC9" s="37"/>
      <c r="AD9" s="40"/>
    </row>
    <row r="10" spans="1:17" s="33" customFormat="1" ht="19.5" customHeight="1">
      <c r="A10" s="98"/>
      <c r="B10" s="289" t="s">
        <v>86</v>
      </c>
      <c r="C10" s="98"/>
      <c r="D10" s="98" t="s">
        <v>171</v>
      </c>
      <c r="E10" s="98"/>
      <c r="F10" s="98"/>
      <c r="G10" s="98"/>
      <c r="H10" s="98"/>
      <c r="I10" s="98"/>
      <c r="J10" s="98"/>
      <c r="K10" s="98"/>
      <c r="L10" s="98"/>
      <c r="M10" s="98"/>
      <c r="N10" s="63"/>
      <c r="O10" s="63"/>
      <c r="P10" s="64"/>
      <c r="Q10" s="48" t="s">
        <v>87</v>
      </c>
    </row>
    <row r="11" spans="1:17" s="33" customFormat="1" ht="19.5" customHeight="1">
      <c r="A11" s="148" t="s">
        <v>78</v>
      </c>
      <c r="B11" s="269" t="s">
        <v>18</v>
      </c>
      <c r="C11" s="66"/>
      <c r="D11" s="66">
        <v>1</v>
      </c>
      <c r="E11" s="66"/>
      <c r="F11" s="45"/>
      <c r="G11" s="288">
        <v>1</v>
      </c>
      <c r="H11" s="120">
        <f>G11*30</f>
        <v>30</v>
      </c>
      <c r="I11" s="66">
        <v>14</v>
      </c>
      <c r="J11" s="66">
        <v>10</v>
      </c>
      <c r="K11" s="66"/>
      <c r="L11" s="66">
        <v>4</v>
      </c>
      <c r="M11" s="66">
        <f>H11-I11</f>
        <v>16</v>
      </c>
      <c r="N11" s="50"/>
      <c r="O11" s="50"/>
      <c r="P11" s="86"/>
      <c r="Q11" s="125">
        <v>1</v>
      </c>
    </row>
    <row r="12" spans="1:17" s="33" customFormat="1" ht="19.5" customHeight="1">
      <c r="A12" s="148" t="s">
        <v>79</v>
      </c>
      <c r="B12" s="44" t="s">
        <v>80</v>
      </c>
      <c r="C12" s="66"/>
      <c r="D12" s="66">
        <v>1</v>
      </c>
      <c r="E12" s="66"/>
      <c r="F12" s="45"/>
      <c r="G12" s="288">
        <v>2</v>
      </c>
      <c r="H12" s="120">
        <f>G12*30</f>
        <v>60</v>
      </c>
      <c r="I12" s="66">
        <v>23</v>
      </c>
      <c r="J12" s="66">
        <v>15</v>
      </c>
      <c r="K12" s="66"/>
      <c r="L12" s="66">
        <v>8</v>
      </c>
      <c r="M12" s="66">
        <f>H12-I12</f>
        <v>37</v>
      </c>
      <c r="N12" s="50"/>
      <c r="O12" s="50"/>
      <c r="P12" s="86"/>
      <c r="Q12" s="138">
        <v>1.5</v>
      </c>
    </row>
    <row r="13" spans="1:17" s="33" customFormat="1" ht="19.5" customHeight="1" hidden="1">
      <c r="A13" s="148"/>
      <c r="B13" s="61"/>
      <c r="C13" s="62"/>
      <c r="D13" s="62"/>
      <c r="E13" s="62"/>
      <c r="F13" s="68"/>
      <c r="G13" s="89"/>
      <c r="H13" s="120"/>
      <c r="I13" s="62"/>
      <c r="J13" s="62"/>
      <c r="K13" s="62"/>
      <c r="L13" s="62"/>
      <c r="M13" s="62"/>
      <c r="N13" s="63"/>
      <c r="O13" s="63"/>
      <c r="P13" s="64"/>
      <c r="Q13" s="135"/>
    </row>
    <row r="14" spans="1:17" s="33" customFormat="1" ht="19.5" customHeight="1" hidden="1">
      <c r="A14" s="262"/>
      <c r="B14" s="106"/>
      <c r="C14" s="107"/>
      <c r="D14" s="107"/>
      <c r="E14" s="107"/>
      <c r="F14" s="108"/>
      <c r="G14" s="124"/>
      <c r="H14" s="82"/>
      <c r="I14" s="107"/>
      <c r="J14" s="107"/>
      <c r="K14" s="107"/>
      <c r="L14" s="107"/>
      <c r="M14" s="107"/>
      <c r="N14" s="109"/>
      <c r="O14" s="109"/>
      <c r="P14" s="110"/>
      <c r="Q14" s="135"/>
    </row>
    <row r="15" spans="1:17" s="33" customFormat="1" ht="19.5" customHeight="1">
      <c r="A15" s="262" t="s">
        <v>129</v>
      </c>
      <c r="B15" s="69" t="s">
        <v>16</v>
      </c>
      <c r="C15" s="42">
        <v>1</v>
      </c>
      <c r="D15" s="42"/>
      <c r="E15" s="42"/>
      <c r="F15" s="51"/>
      <c r="G15" s="49">
        <v>1.5</v>
      </c>
      <c r="H15" s="127">
        <f aca="true" t="shared" si="0" ref="H15:H20">G15*30</f>
        <v>45</v>
      </c>
      <c r="I15" s="42">
        <v>15</v>
      </c>
      <c r="J15" s="42">
        <v>15</v>
      </c>
      <c r="K15" s="42"/>
      <c r="L15" s="42"/>
      <c r="M15" s="42">
        <f aca="true" t="shared" si="1" ref="M15:M21">H15-I15</f>
        <v>30</v>
      </c>
      <c r="N15" s="63"/>
      <c r="O15" s="70"/>
      <c r="P15" s="71"/>
      <c r="Q15" s="48">
        <v>1</v>
      </c>
    </row>
    <row r="16" spans="1:17" s="33" customFormat="1" ht="19.5" customHeight="1">
      <c r="A16" s="262" t="s">
        <v>130</v>
      </c>
      <c r="B16" s="69" t="s">
        <v>44</v>
      </c>
      <c r="C16" s="42"/>
      <c r="D16" s="42">
        <v>1</v>
      </c>
      <c r="E16" s="42"/>
      <c r="F16" s="51"/>
      <c r="G16" s="49">
        <v>1.5</v>
      </c>
      <c r="H16" s="127">
        <f t="shared" si="0"/>
        <v>45</v>
      </c>
      <c r="I16" s="42">
        <v>15</v>
      </c>
      <c r="J16" s="42">
        <v>5</v>
      </c>
      <c r="K16" s="42"/>
      <c r="L16" s="42">
        <v>10</v>
      </c>
      <c r="M16" s="42">
        <f t="shared" si="1"/>
        <v>30</v>
      </c>
      <c r="N16" s="63"/>
      <c r="O16" s="70"/>
      <c r="P16" s="71"/>
      <c r="Q16" s="48">
        <v>1</v>
      </c>
    </row>
    <row r="17" spans="1:17" s="254" customFormat="1" ht="19.5" customHeight="1">
      <c r="A17" s="232" t="s">
        <v>131</v>
      </c>
      <c r="B17" s="291" t="s">
        <v>132</v>
      </c>
      <c r="C17" s="292">
        <v>1</v>
      </c>
      <c r="D17" s="292"/>
      <c r="E17" s="292"/>
      <c r="F17" s="292"/>
      <c r="G17" s="292">
        <v>3</v>
      </c>
      <c r="H17" s="292">
        <f t="shared" si="0"/>
        <v>90</v>
      </c>
      <c r="I17" s="292">
        <v>30</v>
      </c>
      <c r="J17" s="292">
        <v>15</v>
      </c>
      <c r="K17" s="292">
        <v>15</v>
      </c>
      <c r="L17" s="292"/>
      <c r="M17" s="292">
        <f t="shared" si="1"/>
        <v>60</v>
      </c>
      <c r="N17" s="292"/>
      <c r="O17" s="292">
        <v>4</v>
      </c>
      <c r="P17" s="119"/>
      <c r="Q17" s="292">
        <v>2</v>
      </c>
    </row>
    <row r="18" spans="1:17" s="254" customFormat="1" ht="19.5" customHeight="1">
      <c r="A18" s="228" t="s">
        <v>133</v>
      </c>
      <c r="B18" s="229" t="s">
        <v>134</v>
      </c>
      <c r="C18" s="230">
        <v>1</v>
      </c>
      <c r="D18" s="230"/>
      <c r="E18" s="230"/>
      <c r="F18" s="231"/>
      <c r="G18" s="252">
        <v>3.5</v>
      </c>
      <c r="H18" s="230">
        <f t="shared" si="0"/>
        <v>105</v>
      </c>
      <c r="I18" s="230">
        <v>45</v>
      </c>
      <c r="J18" s="230">
        <v>30</v>
      </c>
      <c r="K18" s="230"/>
      <c r="L18" s="230">
        <v>15</v>
      </c>
      <c r="M18" s="230">
        <f t="shared" si="1"/>
        <v>60</v>
      </c>
      <c r="N18" s="293">
        <v>3</v>
      </c>
      <c r="O18" s="259"/>
      <c r="P18" s="64"/>
      <c r="Q18" s="293">
        <v>3</v>
      </c>
    </row>
    <row r="19" spans="1:17" s="255" customFormat="1" ht="30.75" customHeight="1">
      <c r="A19" s="228" t="s">
        <v>146</v>
      </c>
      <c r="B19" s="330" t="s">
        <v>185</v>
      </c>
      <c r="C19" s="230"/>
      <c r="D19" s="230">
        <v>1</v>
      </c>
      <c r="E19" s="230"/>
      <c r="F19" s="258"/>
      <c r="G19" s="252">
        <v>3</v>
      </c>
      <c r="H19" s="230">
        <f t="shared" si="0"/>
        <v>90</v>
      </c>
      <c r="I19" s="230">
        <v>30</v>
      </c>
      <c r="J19" s="230">
        <v>20</v>
      </c>
      <c r="K19" s="230">
        <v>10</v>
      </c>
      <c r="L19" s="230"/>
      <c r="M19" s="230">
        <f t="shared" si="1"/>
        <v>60</v>
      </c>
      <c r="N19" s="230">
        <v>2</v>
      </c>
      <c r="O19" s="259"/>
      <c r="P19" s="64"/>
      <c r="Q19" s="230">
        <v>2</v>
      </c>
    </row>
    <row r="20" spans="1:17" s="257" customFormat="1" ht="44.25" customHeight="1">
      <c r="A20" s="228"/>
      <c r="B20" s="227" t="s">
        <v>161</v>
      </c>
      <c r="C20" s="230">
        <v>1</v>
      </c>
      <c r="D20" s="230"/>
      <c r="E20" s="230"/>
      <c r="F20" s="233"/>
      <c r="G20" s="252">
        <v>3</v>
      </c>
      <c r="H20" s="230">
        <f t="shared" si="0"/>
        <v>90</v>
      </c>
      <c r="I20" s="230">
        <v>45</v>
      </c>
      <c r="J20" s="230">
        <v>30</v>
      </c>
      <c r="K20" s="230">
        <v>15</v>
      </c>
      <c r="L20" s="230"/>
      <c r="M20" s="230">
        <f t="shared" si="1"/>
        <v>45</v>
      </c>
      <c r="N20" s="63"/>
      <c r="O20" s="63"/>
      <c r="P20" s="71"/>
      <c r="Q20" s="293">
        <v>3</v>
      </c>
    </row>
    <row r="21" spans="1:17" s="255" customFormat="1" ht="40.5" customHeight="1">
      <c r="A21" s="262" t="s">
        <v>157</v>
      </c>
      <c r="B21" s="263" t="s">
        <v>164</v>
      </c>
      <c r="C21" s="66">
        <v>1</v>
      </c>
      <c r="D21" s="66"/>
      <c r="E21" s="66"/>
      <c r="F21" s="66"/>
      <c r="G21" s="43">
        <v>3</v>
      </c>
      <c r="H21" s="66">
        <v>90</v>
      </c>
      <c r="I21" s="264">
        <v>45</v>
      </c>
      <c r="J21" s="236">
        <v>30</v>
      </c>
      <c r="K21" s="236">
        <v>15</v>
      </c>
      <c r="L21" s="236"/>
      <c r="M21" s="236">
        <f t="shared" si="1"/>
        <v>45</v>
      </c>
      <c r="N21" s="70"/>
      <c r="O21" s="70"/>
      <c r="P21" s="71"/>
      <c r="Q21" s="236">
        <v>3</v>
      </c>
    </row>
    <row r="22" spans="1:17" s="33" customFormat="1" ht="19.5" customHeight="1">
      <c r="A22" s="80"/>
      <c r="B22" s="81"/>
      <c r="C22" s="81"/>
      <c r="D22" s="81"/>
      <c r="E22" s="81"/>
      <c r="F22" s="81"/>
      <c r="G22" s="5"/>
      <c r="H22" s="498" t="s">
        <v>11</v>
      </c>
      <c r="I22" s="499"/>
      <c r="J22" s="499"/>
      <c r="K22" s="499"/>
      <c r="L22" s="499"/>
      <c r="M22" s="499"/>
      <c r="N22" s="42">
        <v>2</v>
      </c>
      <c r="O22" s="42">
        <v>2</v>
      </c>
      <c r="P22" s="72">
        <v>2</v>
      </c>
      <c r="Q22" s="82">
        <v>4</v>
      </c>
    </row>
    <row r="23" spans="1:17" s="33" customFormat="1" ht="19.5" customHeight="1">
      <c r="A23" s="84" t="s">
        <v>14</v>
      </c>
      <c r="B23" s="81"/>
      <c r="C23" s="81"/>
      <c r="D23" s="81"/>
      <c r="E23" s="81"/>
      <c r="F23" s="81"/>
      <c r="G23" s="5"/>
      <c r="H23" s="498" t="s">
        <v>15</v>
      </c>
      <c r="I23" s="499"/>
      <c r="J23" s="499"/>
      <c r="K23" s="499"/>
      <c r="L23" s="499"/>
      <c r="M23" s="499"/>
      <c r="N23" s="42">
        <v>9</v>
      </c>
      <c r="O23" s="42">
        <v>3</v>
      </c>
      <c r="P23" s="72">
        <v>4</v>
      </c>
      <c r="Q23" s="82">
        <v>6</v>
      </c>
    </row>
  </sheetData>
  <sheetProtection/>
  <mergeCells count="23">
    <mergeCell ref="A2:A7"/>
    <mergeCell ref="C4:C7"/>
    <mergeCell ref="A1:Q1"/>
    <mergeCell ref="Q2:Q3"/>
    <mergeCell ref="M2:M7"/>
    <mergeCell ref="H3:H7"/>
    <mergeCell ref="N4:P4"/>
    <mergeCell ref="B2:B7"/>
    <mergeCell ref="D4:D7"/>
    <mergeCell ref="N2:P3"/>
    <mergeCell ref="H2:L2"/>
    <mergeCell ref="E4:E7"/>
    <mergeCell ref="L4:L7"/>
    <mergeCell ref="J4:J7"/>
    <mergeCell ref="C2:D3"/>
    <mergeCell ref="I4:I7"/>
    <mergeCell ref="I3:L3"/>
    <mergeCell ref="H23:M23"/>
    <mergeCell ref="H22:M22"/>
    <mergeCell ref="E2:F3"/>
    <mergeCell ref="G2:G7"/>
    <mergeCell ref="F4:F7"/>
    <mergeCell ref="K4:K7"/>
  </mergeCells>
  <printOptions/>
  <pageMargins left="0.7086614173228347" right="0.4330708661417323" top="0.6299212598425197" bottom="0.5118110236220472" header="0.5118110236220472" footer="0.5118110236220472"/>
  <pageSetup fitToHeight="0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9"/>
  <sheetViews>
    <sheetView view="pageBreakPreview" zoomScale="80" zoomScaleSheetLayoutView="80" zoomScalePageLayoutView="0" workbookViewId="0" topLeftCell="A1">
      <selection activeCell="B19" sqref="B19"/>
    </sheetView>
  </sheetViews>
  <sheetFormatPr defaultColWidth="9.00390625" defaultRowHeight="12.75"/>
  <cols>
    <col min="1" max="1" width="11.625" style="324" customWidth="1"/>
    <col min="2" max="2" width="59.625" style="324" customWidth="1"/>
    <col min="3" max="3" width="5.375" style="324" customWidth="1"/>
    <col min="4" max="5" width="5.75390625" style="324" customWidth="1"/>
    <col min="6" max="6" width="5.25390625" style="324" customWidth="1"/>
    <col min="7" max="7" width="6.75390625" style="324" customWidth="1"/>
    <col min="8" max="8" width="8.875" style="324" customWidth="1"/>
    <col min="9" max="9" width="7.125" style="324" customWidth="1"/>
    <col min="10" max="10" width="7.875" style="324" customWidth="1"/>
    <col min="11" max="11" width="7.75390625" style="324" customWidth="1"/>
    <col min="12" max="12" width="7.25390625" style="324" customWidth="1"/>
    <col min="13" max="13" width="9.00390625" style="324" customWidth="1"/>
    <col min="14" max="14" width="6.625" style="324" hidden="1" customWidth="1"/>
    <col min="15" max="15" width="6.75390625" style="324" hidden="1" customWidth="1"/>
    <col min="16" max="16" width="6.375" style="325" hidden="1" customWidth="1"/>
    <col min="17" max="17" width="6.125" style="324" customWidth="1"/>
    <col min="18" max="23" width="0" style="0" hidden="1" customWidth="1"/>
  </cols>
  <sheetData>
    <row r="1" spans="1:24" s="33" customFormat="1" ht="19.5" customHeight="1" thickBot="1">
      <c r="A1" s="464" t="s">
        <v>178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32"/>
      <c r="S1" s="32"/>
      <c r="T1" s="32"/>
      <c r="U1" s="32"/>
      <c r="V1" s="32"/>
      <c r="W1" s="32"/>
      <c r="X1" s="32"/>
    </row>
    <row r="2" spans="1:24" s="33" customFormat="1" ht="24" customHeight="1">
      <c r="A2" s="479" t="s">
        <v>13</v>
      </c>
      <c r="B2" s="452" t="s">
        <v>10</v>
      </c>
      <c r="C2" s="466" t="s">
        <v>167</v>
      </c>
      <c r="D2" s="482"/>
      <c r="E2" s="466" t="s">
        <v>73</v>
      </c>
      <c r="F2" s="466"/>
      <c r="G2" s="485" t="s">
        <v>17</v>
      </c>
      <c r="H2" s="484" t="s">
        <v>2</v>
      </c>
      <c r="I2" s="466"/>
      <c r="J2" s="466"/>
      <c r="K2" s="466"/>
      <c r="L2" s="466"/>
      <c r="M2" s="473" t="s">
        <v>48</v>
      </c>
      <c r="N2" s="466" t="s">
        <v>177</v>
      </c>
      <c r="O2" s="466"/>
      <c r="P2" s="517"/>
      <c r="Q2" s="466"/>
      <c r="R2" s="34"/>
      <c r="S2" s="34"/>
      <c r="T2" s="34"/>
      <c r="U2" s="34"/>
      <c r="V2" s="34"/>
      <c r="W2" s="34"/>
      <c r="X2" s="32"/>
    </row>
    <row r="3" spans="1:23" s="33" customFormat="1" ht="38.25" customHeight="1">
      <c r="A3" s="480"/>
      <c r="B3" s="453"/>
      <c r="C3" s="483"/>
      <c r="D3" s="483"/>
      <c r="E3" s="469"/>
      <c r="F3" s="469"/>
      <c r="G3" s="486"/>
      <c r="H3" s="474" t="s">
        <v>3</v>
      </c>
      <c r="I3" s="453" t="s">
        <v>4</v>
      </c>
      <c r="J3" s="453"/>
      <c r="K3" s="453"/>
      <c r="L3" s="453"/>
      <c r="M3" s="450"/>
      <c r="N3" s="469"/>
      <c r="O3" s="469"/>
      <c r="P3" s="518"/>
      <c r="Q3" s="469"/>
      <c r="R3" s="34"/>
      <c r="S3" s="34"/>
      <c r="T3" s="34"/>
      <c r="U3" s="34"/>
      <c r="V3" s="34"/>
      <c r="W3" s="34"/>
    </row>
    <row r="4" spans="1:17" s="33" customFormat="1" ht="19.5" customHeight="1">
      <c r="A4" s="480"/>
      <c r="B4" s="453"/>
      <c r="C4" s="450" t="s">
        <v>5</v>
      </c>
      <c r="D4" s="450" t="s">
        <v>6</v>
      </c>
      <c r="E4" s="477" t="s">
        <v>74</v>
      </c>
      <c r="F4" s="477" t="s">
        <v>75</v>
      </c>
      <c r="G4" s="486"/>
      <c r="H4" s="474"/>
      <c r="I4" s="450" t="s">
        <v>1</v>
      </c>
      <c r="J4" s="450" t="s">
        <v>7</v>
      </c>
      <c r="K4" s="450" t="s">
        <v>8</v>
      </c>
      <c r="L4" s="450" t="s">
        <v>9</v>
      </c>
      <c r="M4" s="450"/>
      <c r="N4" s="453" t="s">
        <v>55</v>
      </c>
      <c r="O4" s="453"/>
      <c r="P4" s="476"/>
      <c r="Q4" s="453"/>
    </row>
    <row r="5" spans="1:17" s="33" customFormat="1" ht="19.5" customHeight="1">
      <c r="A5" s="480"/>
      <c r="B5" s="453"/>
      <c r="C5" s="450"/>
      <c r="D5" s="450"/>
      <c r="E5" s="477"/>
      <c r="F5" s="477"/>
      <c r="G5" s="486"/>
      <c r="H5" s="474"/>
      <c r="I5" s="450"/>
      <c r="J5" s="450"/>
      <c r="K5" s="450"/>
      <c r="L5" s="450"/>
      <c r="M5" s="450"/>
      <c r="N5" s="53">
        <v>1</v>
      </c>
      <c r="O5" s="53">
        <v>2</v>
      </c>
      <c r="P5" s="54">
        <v>3</v>
      </c>
      <c r="Q5" s="53" t="s">
        <v>169</v>
      </c>
    </row>
    <row r="6" spans="1:17" s="33" customFormat="1" ht="8.25" customHeight="1" hidden="1">
      <c r="A6" s="480"/>
      <c r="B6" s="453"/>
      <c r="C6" s="450"/>
      <c r="D6" s="450"/>
      <c r="E6" s="477"/>
      <c r="F6" s="477"/>
      <c r="G6" s="486"/>
      <c r="H6" s="474"/>
      <c r="I6" s="450"/>
      <c r="J6" s="450"/>
      <c r="K6" s="450"/>
      <c r="L6" s="450"/>
      <c r="M6" s="450"/>
      <c r="N6" s="57"/>
      <c r="O6" s="57"/>
      <c r="P6" s="58"/>
      <c r="Q6" s="57"/>
    </row>
    <row r="7" spans="1:17" s="33" customFormat="1" ht="19.5" customHeight="1" thickBot="1">
      <c r="A7" s="481"/>
      <c r="B7" s="454"/>
      <c r="C7" s="451"/>
      <c r="D7" s="451"/>
      <c r="E7" s="478"/>
      <c r="F7" s="478"/>
      <c r="G7" s="487"/>
      <c r="H7" s="475"/>
      <c r="I7" s="451"/>
      <c r="J7" s="451"/>
      <c r="K7" s="451"/>
      <c r="L7" s="451"/>
      <c r="M7" s="451"/>
      <c r="N7" s="102">
        <v>18</v>
      </c>
      <c r="O7" s="102">
        <v>11</v>
      </c>
      <c r="P7" s="103">
        <v>11</v>
      </c>
      <c r="Q7" s="102">
        <v>9</v>
      </c>
    </row>
    <row r="8" spans="1:17" s="33" customFormat="1" ht="19.5" customHeight="1" thickBot="1">
      <c r="A8" s="100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  <c r="H8" s="101">
        <v>8</v>
      </c>
      <c r="I8" s="101">
        <v>9</v>
      </c>
      <c r="J8" s="101">
        <v>10</v>
      </c>
      <c r="K8" s="101">
        <v>11</v>
      </c>
      <c r="L8" s="101">
        <v>12</v>
      </c>
      <c r="M8" s="101">
        <v>13</v>
      </c>
      <c r="N8" s="101">
        <v>27</v>
      </c>
      <c r="O8" s="101">
        <v>28</v>
      </c>
      <c r="P8" s="265">
        <v>29</v>
      </c>
      <c r="Q8" s="101">
        <v>28</v>
      </c>
    </row>
    <row r="9" spans="1:17" s="35" customFormat="1" ht="19.5" customHeight="1" thickBot="1">
      <c r="A9" s="519" t="s">
        <v>104</v>
      </c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</row>
    <row r="10" spans="1:17" s="33" customFormat="1" ht="19.5" customHeight="1" thickBot="1">
      <c r="A10" s="455" t="s">
        <v>105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6"/>
    </row>
    <row r="11" spans="1:17" s="33" customFormat="1" ht="19.5" customHeight="1" thickBot="1">
      <c r="A11" s="461" t="s">
        <v>83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3"/>
      <c r="N11" s="139"/>
      <c r="O11" s="118"/>
      <c r="P11" s="119"/>
      <c r="Q11" s="459"/>
    </row>
    <row r="12" spans="1:30" s="33" customFormat="1" ht="19.5" customHeight="1" thickBot="1">
      <c r="A12" s="145" t="s">
        <v>108</v>
      </c>
      <c r="B12" s="269" t="s">
        <v>19</v>
      </c>
      <c r="C12" s="42"/>
      <c r="D12" s="42"/>
      <c r="E12" s="42"/>
      <c r="F12" s="50"/>
      <c r="G12" s="88">
        <v>2</v>
      </c>
      <c r="H12" s="128">
        <f>G12*30</f>
        <v>60</v>
      </c>
      <c r="I12" s="42">
        <v>20</v>
      </c>
      <c r="J12" s="42"/>
      <c r="K12" s="42"/>
      <c r="L12" s="42">
        <v>20</v>
      </c>
      <c r="M12" s="42">
        <f>H12-I12</f>
        <v>40</v>
      </c>
      <c r="N12" s="42"/>
      <c r="O12" s="42"/>
      <c r="P12" s="72"/>
      <c r="Q12" s="42">
        <v>2</v>
      </c>
      <c r="R12" s="37"/>
      <c r="S12" s="37"/>
      <c r="T12" s="37"/>
      <c r="U12" s="37"/>
      <c r="V12" s="37"/>
      <c r="W12" s="37"/>
      <c r="X12" s="37"/>
      <c r="Y12" s="38"/>
      <c r="Z12" s="38"/>
      <c r="AA12" s="38"/>
      <c r="AB12" s="39"/>
      <c r="AC12" s="37"/>
      <c r="AD12" s="40"/>
    </row>
    <row r="13" spans="1:17" s="33" customFormat="1" ht="19.5" customHeight="1" thickBot="1">
      <c r="A13" s="509" t="s">
        <v>85</v>
      </c>
      <c r="B13" s="510"/>
      <c r="C13" s="510"/>
      <c r="D13" s="510"/>
      <c r="E13" s="510"/>
      <c r="F13" s="510"/>
      <c r="G13" s="510"/>
      <c r="H13" s="510"/>
      <c r="I13" s="510"/>
      <c r="J13" s="510"/>
      <c r="K13" s="510"/>
      <c r="L13" s="510"/>
      <c r="M13" s="534"/>
      <c r="N13" s="136"/>
      <c r="O13" s="63"/>
      <c r="P13" s="64"/>
      <c r="Q13" s="523"/>
    </row>
    <row r="14" spans="1:18" s="33" customFormat="1" ht="19.5" customHeight="1">
      <c r="A14" s="148" t="s">
        <v>111</v>
      </c>
      <c r="B14" s="251" t="s">
        <v>45</v>
      </c>
      <c r="C14" s="42"/>
      <c r="D14" s="42" t="s">
        <v>169</v>
      </c>
      <c r="E14" s="42"/>
      <c r="F14" s="45"/>
      <c r="G14" s="89">
        <v>2</v>
      </c>
      <c r="H14" s="128">
        <f>G14*30</f>
        <v>60</v>
      </c>
      <c r="I14" s="62">
        <f>SUM(J14:L14)</f>
        <v>20</v>
      </c>
      <c r="J14" s="42">
        <v>14</v>
      </c>
      <c r="K14" s="42"/>
      <c r="L14" s="42">
        <v>6</v>
      </c>
      <c r="M14" s="42">
        <f>H14-I14</f>
        <v>40</v>
      </c>
      <c r="N14" s="42"/>
      <c r="O14" s="46">
        <v>2</v>
      </c>
      <c r="P14" s="47"/>
      <c r="Q14" s="42">
        <v>2</v>
      </c>
      <c r="R14" s="33" t="s">
        <v>166</v>
      </c>
    </row>
    <row r="15" spans="1:17" s="33" customFormat="1" ht="19.5" customHeight="1" thickBot="1">
      <c r="A15" s="98"/>
      <c r="B15" s="289" t="s">
        <v>86</v>
      </c>
      <c r="C15" s="98"/>
      <c r="D15" s="98" t="s">
        <v>171</v>
      </c>
      <c r="E15" s="98"/>
      <c r="F15" s="98"/>
      <c r="G15" s="98"/>
      <c r="H15" s="98"/>
      <c r="I15" s="98"/>
      <c r="J15" s="98"/>
      <c r="K15" s="98"/>
      <c r="L15" s="98"/>
      <c r="M15" s="98"/>
      <c r="N15" s="63"/>
      <c r="O15" s="63"/>
      <c r="P15" s="64"/>
      <c r="Q15" s="45" t="s">
        <v>87</v>
      </c>
    </row>
    <row r="16" spans="1:17" s="33" customFormat="1" ht="19.5" customHeight="1" thickBot="1">
      <c r="A16" s="504" t="s">
        <v>81</v>
      </c>
      <c r="B16" s="505"/>
      <c r="C16" s="505"/>
      <c r="D16" s="505"/>
      <c r="E16" s="505"/>
      <c r="F16" s="505"/>
      <c r="G16" s="505"/>
      <c r="H16" s="505"/>
      <c r="I16" s="505"/>
      <c r="J16" s="505"/>
      <c r="K16" s="505"/>
      <c r="L16" s="505"/>
      <c r="M16" s="505"/>
      <c r="N16" s="505"/>
      <c r="O16" s="505"/>
      <c r="P16" s="505"/>
      <c r="Q16" s="505"/>
    </row>
    <row r="17" spans="1:17" s="254" customFormat="1" ht="19.5" customHeight="1">
      <c r="A17" s="228" t="s">
        <v>135</v>
      </c>
      <c r="B17" s="227" t="s">
        <v>136</v>
      </c>
      <c r="C17" s="230"/>
      <c r="D17" s="230" t="s">
        <v>169</v>
      </c>
      <c r="E17" s="230"/>
      <c r="F17" s="231"/>
      <c r="G17" s="252">
        <v>3.5</v>
      </c>
      <c r="H17" s="230">
        <f>G17*30</f>
        <v>105</v>
      </c>
      <c r="I17" s="230">
        <v>36</v>
      </c>
      <c r="J17" s="230">
        <v>18</v>
      </c>
      <c r="K17" s="230">
        <v>18</v>
      </c>
      <c r="L17" s="230"/>
      <c r="M17" s="230">
        <f>H17-I17</f>
        <v>69</v>
      </c>
      <c r="N17" s="230"/>
      <c r="O17" s="294"/>
      <c r="P17" s="64"/>
      <c r="Q17" s="294">
        <v>4</v>
      </c>
    </row>
    <row r="18" spans="1:17" s="255" customFormat="1" ht="34.5" customHeight="1">
      <c r="A18" s="228" t="s">
        <v>139</v>
      </c>
      <c r="B18" s="227" t="s">
        <v>140</v>
      </c>
      <c r="C18" s="230"/>
      <c r="D18" s="230" t="s">
        <v>169</v>
      </c>
      <c r="E18" s="230"/>
      <c r="F18" s="258"/>
      <c r="G18" s="296">
        <v>3</v>
      </c>
      <c r="H18" s="230">
        <f>G18*30</f>
        <v>90</v>
      </c>
      <c r="I18" s="230">
        <v>36</v>
      </c>
      <c r="J18" s="230">
        <v>27</v>
      </c>
      <c r="K18" s="230">
        <v>9</v>
      </c>
      <c r="L18" s="230"/>
      <c r="M18" s="230">
        <f>H18-I18</f>
        <v>54</v>
      </c>
      <c r="N18" s="230"/>
      <c r="O18" s="295">
        <v>4</v>
      </c>
      <c r="P18" s="71"/>
      <c r="Q18" s="295">
        <v>4</v>
      </c>
    </row>
    <row r="19" spans="1:17" s="255" customFormat="1" ht="31.5" customHeight="1">
      <c r="A19" s="228" t="s">
        <v>141</v>
      </c>
      <c r="B19" s="227" t="s">
        <v>142</v>
      </c>
      <c r="C19" s="230"/>
      <c r="D19" s="230" t="s">
        <v>169</v>
      </c>
      <c r="E19" s="230"/>
      <c r="F19" s="231"/>
      <c r="G19" s="296">
        <v>3.5</v>
      </c>
      <c r="H19" s="230">
        <f>G19*30</f>
        <v>105</v>
      </c>
      <c r="I19" s="230">
        <v>36</v>
      </c>
      <c r="J19" s="230">
        <v>18</v>
      </c>
      <c r="K19" s="230">
        <v>18</v>
      </c>
      <c r="L19" s="230"/>
      <c r="M19" s="230">
        <f>H19-I19</f>
        <v>69</v>
      </c>
      <c r="N19" s="230"/>
      <c r="O19" s="259">
        <v>4</v>
      </c>
      <c r="P19" s="71"/>
      <c r="Q19" s="259">
        <v>4</v>
      </c>
    </row>
    <row r="20" spans="1:17" s="255" customFormat="1" ht="54.75" customHeight="1" thickBot="1">
      <c r="A20" s="228" t="s">
        <v>143</v>
      </c>
      <c r="B20" s="227" t="s">
        <v>144</v>
      </c>
      <c r="C20" s="230" t="s">
        <v>169</v>
      </c>
      <c r="D20" s="230"/>
      <c r="E20" s="230"/>
      <c r="F20" s="233"/>
      <c r="G20" s="297">
        <v>3.5</v>
      </c>
      <c r="H20" s="230">
        <f>G20*30</f>
        <v>105</v>
      </c>
      <c r="I20" s="230">
        <v>36</v>
      </c>
      <c r="J20" s="230">
        <v>18</v>
      </c>
      <c r="K20" s="230">
        <v>18</v>
      </c>
      <c r="L20" s="230"/>
      <c r="M20" s="230">
        <f>H20-I20</f>
        <v>69</v>
      </c>
      <c r="N20" s="230"/>
      <c r="O20" s="259">
        <v>4</v>
      </c>
      <c r="P20" s="71"/>
      <c r="Q20" s="259">
        <v>4</v>
      </c>
    </row>
    <row r="21" spans="1:17" s="33" customFormat="1" ht="19.5" customHeight="1" thickBot="1">
      <c r="A21" s="500" t="s">
        <v>82</v>
      </c>
      <c r="B21" s="501"/>
      <c r="C21" s="501"/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</row>
    <row r="22" spans="1:18" ht="15.75" customHeight="1" thickBot="1">
      <c r="A22" s="514" t="s">
        <v>91</v>
      </c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41"/>
    </row>
    <row r="23" spans="1:18" ht="15.75" customHeight="1" thickBot="1">
      <c r="A23" s="461" t="s">
        <v>150</v>
      </c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3"/>
      <c r="N23" s="302"/>
      <c r="O23" s="303"/>
      <c r="P23" s="304"/>
      <c r="Q23" s="459"/>
      <c r="R23" s="41"/>
    </row>
    <row r="24" spans="1:17" s="33" customFormat="1" ht="33" customHeight="1" thickBot="1">
      <c r="A24" s="228"/>
      <c r="B24" s="227" t="s">
        <v>156</v>
      </c>
      <c r="C24" s="230"/>
      <c r="D24" s="230"/>
      <c r="E24" s="230"/>
      <c r="F24" s="231" t="s">
        <v>169</v>
      </c>
      <c r="G24" s="252">
        <v>0.5</v>
      </c>
      <c r="H24" s="230">
        <v>15</v>
      </c>
      <c r="I24" s="230">
        <v>9</v>
      </c>
      <c r="J24" s="230"/>
      <c r="K24" s="230"/>
      <c r="L24" s="230">
        <v>9</v>
      </c>
      <c r="M24" s="230">
        <f>H24-I24</f>
        <v>6</v>
      </c>
      <c r="N24" s="73"/>
      <c r="O24" s="73"/>
      <c r="P24" s="74"/>
      <c r="Q24" s="295">
        <v>1</v>
      </c>
    </row>
    <row r="25" spans="1:17" s="33" customFormat="1" ht="19.5" customHeight="1" thickBot="1">
      <c r="A25" s="494" t="s">
        <v>160</v>
      </c>
      <c r="B25" s="495"/>
      <c r="C25" s="495"/>
      <c r="D25" s="495"/>
      <c r="E25" s="495"/>
      <c r="F25" s="495"/>
      <c r="G25" s="495"/>
      <c r="H25" s="510"/>
      <c r="I25" s="510"/>
      <c r="J25" s="510"/>
      <c r="K25" s="510"/>
      <c r="L25" s="510"/>
      <c r="M25" s="534"/>
      <c r="N25" s="136"/>
      <c r="O25" s="63"/>
      <c r="P25" s="64"/>
      <c r="Q25" s="43"/>
    </row>
    <row r="26" spans="1:17" s="257" customFormat="1" ht="38.25" customHeight="1">
      <c r="A26" s="228"/>
      <c r="B26" s="227" t="s">
        <v>162</v>
      </c>
      <c r="C26" s="230"/>
      <c r="D26" s="230"/>
      <c r="E26" s="230"/>
      <c r="F26" s="231" t="s">
        <v>169</v>
      </c>
      <c r="G26" s="252">
        <v>0.5</v>
      </c>
      <c r="H26" s="230">
        <v>15</v>
      </c>
      <c r="I26" s="230">
        <v>9</v>
      </c>
      <c r="J26" s="230"/>
      <c r="K26" s="230"/>
      <c r="L26" s="230">
        <v>9</v>
      </c>
      <c r="M26" s="230">
        <f>H26-I26</f>
        <v>6</v>
      </c>
      <c r="N26" s="63"/>
      <c r="O26" s="63"/>
      <c r="P26" s="71"/>
      <c r="Q26" s="295">
        <v>1</v>
      </c>
    </row>
    <row r="27" spans="1:17" s="33" customFormat="1" ht="19.5" customHeight="1">
      <c r="A27" s="80"/>
      <c r="B27" s="81"/>
      <c r="C27" s="81"/>
      <c r="D27" s="81"/>
      <c r="E27" s="81"/>
      <c r="F27" s="81"/>
      <c r="G27" s="5"/>
      <c r="H27" s="498" t="s">
        <v>11</v>
      </c>
      <c r="I27" s="499"/>
      <c r="J27" s="499"/>
      <c r="K27" s="499"/>
      <c r="L27" s="499"/>
      <c r="M27" s="499"/>
      <c r="N27" s="42">
        <v>2</v>
      </c>
      <c r="O27" s="42">
        <v>2</v>
      </c>
      <c r="P27" s="72">
        <v>2</v>
      </c>
      <c r="Q27" s="42">
        <v>1</v>
      </c>
    </row>
    <row r="28" spans="1:17" s="33" customFormat="1" ht="19.5" customHeight="1">
      <c r="A28" s="84" t="s">
        <v>14</v>
      </c>
      <c r="B28" s="81"/>
      <c r="C28" s="81"/>
      <c r="D28" s="81"/>
      <c r="E28" s="81"/>
      <c r="F28" s="81"/>
      <c r="G28" s="5"/>
      <c r="H28" s="498" t="s">
        <v>15</v>
      </c>
      <c r="I28" s="499"/>
      <c r="J28" s="499"/>
      <c r="K28" s="499"/>
      <c r="L28" s="499"/>
      <c r="M28" s="499"/>
      <c r="N28" s="42">
        <v>9</v>
      </c>
      <c r="O28" s="42">
        <v>3</v>
      </c>
      <c r="P28" s="72">
        <v>4</v>
      </c>
      <c r="Q28" s="42">
        <v>4</v>
      </c>
    </row>
    <row r="29" spans="1:17" s="33" customFormat="1" ht="19.5" customHeight="1">
      <c r="A29" s="84"/>
      <c r="B29" s="81"/>
      <c r="C29" s="81"/>
      <c r="D29" s="81"/>
      <c r="E29" s="81"/>
      <c r="F29" s="81"/>
      <c r="G29" s="5"/>
      <c r="H29" s="488" t="s">
        <v>12</v>
      </c>
      <c r="I29" s="489"/>
      <c r="J29" s="489"/>
      <c r="K29" s="489"/>
      <c r="L29" s="489"/>
      <c r="M29" s="489"/>
      <c r="N29" s="239"/>
      <c r="O29" s="239"/>
      <c r="P29" s="245">
        <v>1</v>
      </c>
      <c r="Q29" s="239">
        <v>1</v>
      </c>
    </row>
  </sheetData>
  <sheetProtection/>
  <mergeCells count="33">
    <mergeCell ref="H29:M29"/>
    <mergeCell ref="H28:M28"/>
    <mergeCell ref="H27:M27"/>
    <mergeCell ref="A21:Q21"/>
    <mergeCell ref="A23:M23"/>
    <mergeCell ref="A16:Q16"/>
    <mergeCell ref="A25:M25"/>
    <mergeCell ref="A22:Q22"/>
    <mergeCell ref="I4:I7"/>
    <mergeCell ref="I3:L3"/>
    <mergeCell ref="A2:A7"/>
    <mergeCell ref="B2:B7"/>
    <mergeCell ref="A13:M13"/>
    <mergeCell ref="A10:Q10"/>
    <mergeCell ref="A11:M11"/>
    <mergeCell ref="N2:P3"/>
    <mergeCell ref="N4:P4"/>
    <mergeCell ref="F4:F7"/>
    <mergeCell ref="K4:K7"/>
    <mergeCell ref="A9:Q9"/>
    <mergeCell ref="G2:G7"/>
    <mergeCell ref="C4:C7"/>
    <mergeCell ref="L4:L7"/>
    <mergeCell ref="J4:J7"/>
    <mergeCell ref="D4:D7"/>
    <mergeCell ref="C2:D3"/>
    <mergeCell ref="H2:L2"/>
    <mergeCell ref="E4:E7"/>
    <mergeCell ref="A1:Q1"/>
    <mergeCell ref="Q2:Q3"/>
    <mergeCell ref="M2:M7"/>
    <mergeCell ref="H3:H7"/>
    <mergeCell ref="E2:F3"/>
  </mergeCells>
  <printOptions/>
  <pageMargins left="0.7086614173228347" right="0.4330708661417323" top="0.6299212598425197" bottom="0.5118110236220472" header="0.5118110236220472" footer="0.5118110236220472"/>
  <pageSetup fitToHeight="0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6"/>
  <sheetViews>
    <sheetView view="pageBreakPreview" zoomScale="80" zoomScaleSheetLayoutView="80" zoomScalePageLayoutView="0" workbookViewId="0" topLeftCell="A7">
      <selection activeCell="A12" sqref="A12"/>
    </sheetView>
  </sheetViews>
  <sheetFormatPr defaultColWidth="9.00390625" defaultRowHeight="12.75"/>
  <cols>
    <col min="1" max="1" width="11.625" style="324" customWidth="1"/>
    <col min="2" max="2" width="59.625" style="324" customWidth="1"/>
    <col min="3" max="3" width="5.375" style="324" customWidth="1"/>
    <col min="4" max="5" width="5.75390625" style="324" customWidth="1"/>
    <col min="6" max="6" width="5.25390625" style="324" customWidth="1"/>
    <col min="7" max="7" width="6.75390625" style="324" customWidth="1"/>
    <col min="8" max="8" width="8.875" style="324" customWidth="1"/>
    <col min="9" max="9" width="7.125" style="324" customWidth="1"/>
    <col min="10" max="10" width="7.875" style="324" customWidth="1"/>
    <col min="11" max="11" width="7.75390625" style="324" customWidth="1"/>
    <col min="12" max="12" width="7.25390625" style="324" customWidth="1"/>
    <col min="13" max="13" width="9.00390625" style="324" customWidth="1"/>
    <col min="14" max="14" width="6.625" style="324" hidden="1" customWidth="1"/>
    <col min="15" max="15" width="6.75390625" style="324" hidden="1" customWidth="1"/>
    <col min="16" max="16" width="6.375" style="325" hidden="1" customWidth="1"/>
    <col min="17" max="17" width="6.00390625" style="325" customWidth="1"/>
    <col min="18" max="23" width="0" style="0" hidden="1" customWidth="1"/>
  </cols>
  <sheetData>
    <row r="1" spans="1:24" s="33" customFormat="1" ht="19.5" customHeight="1" thickBot="1">
      <c r="A1" s="464" t="s">
        <v>178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32"/>
      <c r="S1" s="32"/>
      <c r="T1" s="32"/>
      <c r="U1" s="32"/>
      <c r="V1" s="32"/>
      <c r="W1" s="32"/>
      <c r="X1" s="32"/>
    </row>
    <row r="2" spans="1:24" s="33" customFormat="1" ht="24" customHeight="1">
      <c r="A2" s="479" t="s">
        <v>13</v>
      </c>
      <c r="B2" s="452" t="s">
        <v>10</v>
      </c>
      <c r="C2" s="466" t="s">
        <v>167</v>
      </c>
      <c r="D2" s="482"/>
      <c r="E2" s="466" t="s">
        <v>73</v>
      </c>
      <c r="F2" s="466"/>
      <c r="G2" s="485" t="s">
        <v>17</v>
      </c>
      <c r="H2" s="484" t="s">
        <v>2</v>
      </c>
      <c r="I2" s="466"/>
      <c r="J2" s="466"/>
      <c r="K2" s="466"/>
      <c r="L2" s="466"/>
      <c r="M2" s="473" t="s">
        <v>48</v>
      </c>
      <c r="N2" s="466" t="s">
        <v>177</v>
      </c>
      <c r="O2" s="466"/>
      <c r="P2" s="517"/>
      <c r="Q2" s="467"/>
      <c r="R2" s="34"/>
      <c r="S2" s="34"/>
      <c r="T2" s="34"/>
      <c r="U2" s="34"/>
      <c r="V2" s="34"/>
      <c r="W2" s="34"/>
      <c r="X2" s="32"/>
    </row>
    <row r="3" spans="1:23" s="33" customFormat="1" ht="38.25" customHeight="1">
      <c r="A3" s="480"/>
      <c r="B3" s="453"/>
      <c r="C3" s="483"/>
      <c r="D3" s="483"/>
      <c r="E3" s="469"/>
      <c r="F3" s="469"/>
      <c r="G3" s="486"/>
      <c r="H3" s="474" t="s">
        <v>3</v>
      </c>
      <c r="I3" s="453" t="s">
        <v>4</v>
      </c>
      <c r="J3" s="453"/>
      <c r="K3" s="453"/>
      <c r="L3" s="453"/>
      <c r="M3" s="450"/>
      <c r="N3" s="469"/>
      <c r="O3" s="469"/>
      <c r="P3" s="518"/>
      <c r="Q3" s="470"/>
      <c r="R3" s="34"/>
      <c r="S3" s="34"/>
      <c r="T3" s="34"/>
      <c r="U3" s="34"/>
      <c r="V3" s="34"/>
      <c r="W3" s="34"/>
    </row>
    <row r="4" spans="1:17" s="33" customFormat="1" ht="19.5" customHeight="1">
      <c r="A4" s="480"/>
      <c r="B4" s="453"/>
      <c r="C4" s="450" t="s">
        <v>5</v>
      </c>
      <c r="D4" s="450" t="s">
        <v>6</v>
      </c>
      <c r="E4" s="477" t="s">
        <v>74</v>
      </c>
      <c r="F4" s="477" t="s">
        <v>75</v>
      </c>
      <c r="G4" s="486"/>
      <c r="H4" s="474"/>
      <c r="I4" s="450" t="s">
        <v>1</v>
      </c>
      <c r="J4" s="450" t="s">
        <v>7</v>
      </c>
      <c r="K4" s="450" t="s">
        <v>8</v>
      </c>
      <c r="L4" s="450" t="s">
        <v>9</v>
      </c>
      <c r="M4" s="450"/>
      <c r="N4" s="453" t="s">
        <v>55</v>
      </c>
      <c r="O4" s="453"/>
      <c r="P4" s="476"/>
      <c r="Q4" s="52"/>
    </row>
    <row r="5" spans="1:17" s="33" customFormat="1" ht="19.5" customHeight="1">
      <c r="A5" s="480"/>
      <c r="B5" s="453"/>
      <c r="C5" s="450"/>
      <c r="D5" s="450"/>
      <c r="E5" s="477"/>
      <c r="F5" s="477"/>
      <c r="G5" s="486"/>
      <c r="H5" s="474"/>
      <c r="I5" s="450"/>
      <c r="J5" s="450"/>
      <c r="K5" s="450"/>
      <c r="L5" s="450"/>
      <c r="M5" s="450"/>
      <c r="N5" s="53">
        <v>1</v>
      </c>
      <c r="O5" s="53">
        <v>2</v>
      </c>
      <c r="P5" s="54">
        <v>3</v>
      </c>
      <c r="Q5" s="56" t="s">
        <v>170</v>
      </c>
    </row>
    <row r="6" spans="1:17" s="33" customFormat="1" ht="8.25" customHeight="1" hidden="1">
      <c r="A6" s="480"/>
      <c r="B6" s="453"/>
      <c r="C6" s="450"/>
      <c r="D6" s="450"/>
      <c r="E6" s="477"/>
      <c r="F6" s="477"/>
      <c r="G6" s="486"/>
      <c r="H6" s="474"/>
      <c r="I6" s="450"/>
      <c r="J6" s="450"/>
      <c r="K6" s="450"/>
      <c r="L6" s="450"/>
      <c r="M6" s="450"/>
      <c r="N6" s="57"/>
      <c r="O6" s="57"/>
      <c r="P6" s="58"/>
      <c r="Q6" s="60"/>
    </row>
    <row r="7" spans="1:17" s="33" customFormat="1" ht="19.5" customHeight="1" thickBot="1">
      <c r="A7" s="481"/>
      <c r="B7" s="454"/>
      <c r="C7" s="451"/>
      <c r="D7" s="451"/>
      <c r="E7" s="478"/>
      <c r="F7" s="478"/>
      <c r="G7" s="487"/>
      <c r="H7" s="475"/>
      <c r="I7" s="451"/>
      <c r="J7" s="451"/>
      <c r="K7" s="451"/>
      <c r="L7" s="451"/>
      <c r="M7" s="451"/>
      <c r="N7" s="102">
        <v>18</v>
      </c>
      <c r="O7" s="102">
        <v>11</v>
      </c>
      <c r="P7" s="103">
        <v>11</v>
      </c>
      <c r="Q7" s="105">
        <v>9</v>
      </c>
    </row>
    <row r="8" spans="1:17" s="33" customFormat="1" ht="19.5" customHeight="1" thickBot="1">
      <c r="A8" s="100">
        <v>1</v>
      </c>
      <c r="B8" s="101">
        <v>2</v>
      </c>
      <c r="C8" s="101">
        <v>3</v>
      </c>
      <c r="D8" s="101">
        <v>4</v>
      </c>
      <c r="E8" s="101">
        <v>5</v>
      </c>
      <c r="F8" s="101">
        <v>6</v>
      </c>
      <c r="G8" s="101">
        <v>7</v>
      </c>
      <c r="H8" s="101">
        <v>8</v>
      </c>
      <c r="I8" s="101">
        <v>9</v>
      </c>
      <c r="J8" s="101">
        <v>10</v>
      </c>
      <c r="K8" s="101">
        <v>11</v>
      </c>
      <c r="L8" s="101">
        <v>12</v>
      </c>
      <c r="M8" s="101">
        <v>13</v>
      </c>
      <c r="N8" s="101">
        <v>27</v>
      </c>
      <c r="O8" s="101">
        <v>28</v>
      </c>
      <c r="P8" s="265">
        <v>29</v>
      </c>
      <c r="Q8" s="266">
        <v>29</v>
      </c>
    </row>
    <row r="9" spans="1:17" s="35" customFormat="1" ht="19.5" customHeight="1" thickBot="1">
      <c r="A9" s="519" t="s">
        <v>104</v>
      </c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1"/>
    </row>
    <row r="10" spans="1:17" s="33" customFormat="1" ht="19.5" customHeight="1" thickBot="1">
      <c r="A10" s="455" t="s">
        <v>105</v>
      </c>
      <c r="B10" s="456"/>
      <c r="C10" s="456"/>
      <c r="D10" s="456"/>
      <c r="E10" s="456"/>
      <c r="F10" s="456"/>
      <c r="G10" s="456"/>
      <c r="H10" s="456"/>
      <c r="I10" s="456"/>
      <c r="J10" s="456"/>
      <c r="K10" s="456"/>
      <c r="L10" s="456"/>
      <c r="M10" s="456"/>
      <c r="N10" s="456"/>
      <c r="O10" s="456"/>
      <c r="P10" s="456"/>
      <c r="Q10" s="457"/>
    </row>
    <row r="11" spans="1:17" s="33" customFormat="1" ht="19.5" customHeight="1" thickBot="1">
      <c r="A11" s="461" t="s">
        <v>83</v>
      </c>
      <c r="B11" s="462"/>
      <c r="C11" s="462"/>
      <c r="D11" s="462"/>
      <c r="E11" s="462"/>
      <c r="F11" s="462"/>
      <c r="G11" s="462"/>
      <c r="H11" s="462"/>
      <c r="I11" s="462"/>
      <c r="J11" s="462"/>
      <c r="K11" s="462"/>
      <c r="L11" s="462"/>
      <c r="M11" s="463"/>
      <c r="N11" s="139"/>
      <c r="O11" s="118"/>
      <c r="P11" s="119"/>
      <c r="Q11" s="267"/>
    </row>
    <row r="12" spans="1:30" s="33" customFormat="1" ht="19.5" customHeight="1" thickBot="1">
      <c r="A12" s="146" t="s">
        <v>109</v>
      </c>
      <c r="B12" s="270" t="s">
        <v>19</v>
      </c>
      <c r="C12" s="130" t="s">
        <v>170</v>
      </c>
      <c r="D12" s="130"/>
      <c r="E12" s="130"/>
      <c r="F12" s="147"/>
      <c r="G12" s="249">
        <v>2</v>
      </c>
      <c r="H12" s="144">
        <f>G12*30</f>
        <v>60</v>
      </c>
      <c r="I12" s="132">
        <v>20</v>
      </c>
      <c r="J12" s="132"/>
      <c r="K12" s="132"/>
      <c r="L12" s="132">
        <v>20</v>
      </c>
      <c r="M12" s="132">
        <f>H12-I12</f>
        <v>40</v>
      </c>
      <c r="N12" s="42"/>
      <c r="O12" s="42"/>
      <c r="P12" s="72"/>
      <c r="Q12" s="52">
        <v>2</v>
      </c>
      <c r="R12" s="37"/>
      <c r="S12" s="37"/>
      <c r="T12" s="37"/>
      <c r="U12" s="37"/>
      <c r="V12" s="37"/>
      <c r="W12" s="37"/>
      <c r="X12" s="37"/>
      <c r="Y12" s="38"/>
      <c r="Z12" s="38"/>
      <c r="AA12" s="38"/>
      <c r="AB12" s="39"/>
      <c r="AC12" s="37"/>
      <c r="AD12" s="40"/>
    </row>
    <row r="13" spans="1:17" s="33" customFormat="1" ht="19.5" customHeight="1" thickBot="1">
      <c r="A13" s="149" t="s">
        <v>112</v>
      </c>
      <c r="B13" s="278" t="s">
        <v>43</v>
      </c>
      <c r="C13" s="130"/>
      <c r="D13" s="130" t="s">
        <v>170</v>
      </c>
      <c r="E13" s="130"/>
      <c r="F13" s="99"/>
      <c r="G13" s="150">
        <v>2</v>
      </c>
      <c r="H13" s="144">
        <f>G13*30</f>
        <v>60</v>
      </c>
      <c r="I13" s="107">
        <f>SUM(J13:L13)</f>
        <v>20</v>
      </c>
      <c r="J13" s="132"/>
      <c r="K13" s="132"/>
      <c r="L13" s="132">
        <v>20</v>
      </c>
      <c r="M13" s="132">
        <f>H13-I13</f>
        <v>40</v>
      </c>
      <c r="N13" s="42"/>
      <c r="O13" s="42"/>
      <c r="P13" s="72">
        <v>2</v>
      </c>
      <c r="Q13" s="52">
        <v>2</v>
      </c>
    </row>
    <row r="14" spans="1:17" s="33" customFormat="1" ht="19.5" customHeight="1" thickBot="1">
      <c r="A14" s="98"/>
      <c r="B14" s="289" t="s">
        <v>86</v>
      </c>
      <c r="C14" s="98"/>
      <c r="D14" s="98" t="s">
        <v>171</v>
      </c>
      <c r="E14" s="98"/>
      <c r="F14" s="98"/>
      <c r="G14" s="98"/>
      <c r="H14" s="98"/>
      <c r="I14" s="98"/>
      <c r="J14" s="98"/>
      <c r="K14" s="98"/>
      <c r="L14" s="98"/>
      <c r="M14" s="98"/>
      <c r="N14" s="63"/>
      <c r="O14" s="63"/>
      <c r="P14" s="64"/>
      <c r="Q14" s="49" t="s">
        <v>87</v>
      </c>
    </row>
    <row r="15" spans="1:17" s="33" customFormat="1" ht="19.5" customHeight="1" thickBot="1">
      <c r="A15" s="504" t="s">
        <v>81</v>
      </c>
      <c r="B15" s="505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6"/>
    </row>
    <row r="16" spans="1:17" s="255" customFormat="1" ht="19.5" customHeight="1">
      <c r="A16" s="228" t="s">
        <v>137</v>
      </c>
      <c r="B16" s="227" t="s">
        <v>138</v>
      </c>
      <c r="C16" s="230"/>
      <c r="D16" s="230" t="s">
        <v>170</v>
      </c>
      <c r="E16" s="230"/>
      <c r="F16" s="231"/>
      <c r="G16" s="296">
        <v>3</v>
      </c>
      <c r="H16" s="230">
        <f>G16*30</f>
        <v>90</v>
      </c>
      <c r="I16" s="230">
        <v>36</v>
      </c>
      <c r="J16" s="230">
        <v>18</v>
      </c>
      <c r="K16" s="230">
        <v>18</v>
      </c>
      <c r="L16" s="230"/>
      <c r="M16" s="230">
        <f>H16-I16</f>
        <v>54</v>
      </c>
      <c r="N16" s="230"/>
      <c r="O16" s="259"/>
      <c r="P16" s="71"/>
      <c r="Q16" s="259">
        <v>4</v>
      </c>
    </row>
    <row r="17" spans="1:28" s="256" customFormat="1" ht="29.25" customHeight="1">
      <c r="A17" s="228" t="s">
        <v>145</v>
      </c>
      <c r="B17" s="291" t="s">
        <v>180</v>
      </c>
      <c r="C17" s="292"/>
      <c r="D17" s="292" t="s">
        <v>170</v>
      </c>
      <c r="E17" s="292"/>
      <c r="F17" s="298"/>
      <c r="G17" s="299">
        <v>3</v>
      </c>
      <c r="H17" s="292">
        <f>G17*30</f>
        <v>90</v>
      </c>
      <c r="I17" s="292">
        <v>30</v>
      </c>
      <c r="J17" s="292">
        <v>20</v>
      </c>
      <c r="K17" s="292"/>
      <c r="L17" s="292">
        <v>10</v>
      </c>
      <c r="M17" s="300">
        <f>H17-I17</f>
        <v>60</v>
      </c>
      <c r="N17" s="292"/>
      <c r="O17" s="301"/>
      <c r="P17" s="71"/>
      <c r="Q17" s="301">
        <v>3</v>
      </c>
      <c r="Y17" s="547"/>
      <c r="Z17" s="548"/>
      <c r="AA17" s="548"/>
      <c r="AB17" s="548"/>
    </row>
    <row r="18" spans="1:17" s="257" customFormat="1" ht="19.5" customHeight="1" thickBot="1">
      <c r="A18" s="228" t="s">
        <v>148</v>
      </c>
      <c r="B18" s="227" t="s">
        <v>149</v>
      </c>
      <c r="C18" s="230"/>
      <c r="D18" s="230" t="s">
        <v>170</v>
      </c>
      <c r="E18" s="230"/>
      <c r="F18" s="258"/>
      <c r="G18" s="252">
        <v>3</v>
      </c>
      <c r="H18" s="230">
        <f>G18*30</f>
        <v>90</v>
      </c>
      <c r="I18" s="230">
        <v>30</v>
      </c>
      <c r="J18" s="230">
        <v>20</v>
      </c>
      <c r="K18" s="230">
        <v>10</v>
      </c>
      <c r="L18" s="230"/>
      <c r="M18" s="230">
        <f>H18-I18</f>
        <v>60</v>
      </c>
      <c r="N18" s="230">
        <v>2</v>
      </c>
      <c r="O18" s="259"/>
      <c r="P18" s="64"/>
      <c r="Q18" s="259">
        <v>4</v>
      </c>
    </row>
    <row r="19" spans="1:17" s="33" customFormat="1" ht="19.5" customHeight="1" thickBot="1">
      <c r="A19" s="500" t="s">
        <v>82</v>
      </c>
      <c r="B19" s="501"/>
      <c r="C19" s="501"/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2"/>
    </row>
    <row r="20" spans="1:18" ht="15.75" customHeight="1" thickBot="1">
      <c r="A20" s="514" t="s">
        <v>91</v>
      </c>
      <c r="B20" s="515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6"/>
      <c r="R20" s="41"/>
    </row>
    <row r="21" spans="1:18" ht="15.75" customHeight="1" thickBot="1">
      <c r="A21" s="461" t="s">
        <v>150</v>
      </c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3"/>
      <c r="N21" s="302"/>
      <c r="O21" s="303"/>
      <c r="P21" s="304"/>
      <c r="Q21" s="267"/>
      <c r="R21" s="41"/>
    </row>
    <row r="22" spans="1:17" s="33" customFormat="1" ht="19.5" customHeight="1" thickBot="1">
      <c r="A22" s="228" t="s">
        <v>152</v>
      </c>
      <c r="B22" s="229" t="s">
        <v>153</v>
      </c>
      <c r="C22" s="230" t="s">
        <v>170</v>
      </c>
      <c r="D22" s="230"/>
      <c r="E22" s="230"/>
      <c r="F22" s="231"/>
      <c r="G22" s="252">
        <v>3</v>
      </c>
      <c r="H22" s="230">
        <f>G22*30</f>
        <v>90</v>
      </c>
      <c r="I22" s="230">
        <v>36</v>
      </c>
      <c r="J22" s="230">
        <v>18</v>
      </c>
      <c r="K22" s="230">
        <v>18</v>
      </c>
      <c r="L22" s="230"/>
      <c r="M22" s="230">
        <f>H22-I22</f>
        <v>54</v>
      </c>
      <c r="N22" s="73"/>
      <c r="O22" s="73"/>
      <c r="P22" s="74"/>
      <c r="Q22" s="259">
        <v>4</v>
      </c>
    </row>
    <row r="23" spans="1:17" s="33" customFormat="1" ht="19.5" customHeight="1" thickBot="1">
      <c r="A23" s="494" t="s">
        <v>160</v>
      </c>
      <c r="B23" s="495"/>
      <c r="C23" s="495"/>
      <c r="D23" s="495"/>
      <c r="E23" s="495"/>
      <c r="F23" s="495"/>
      <c r="G23" s="495"/>
      <c r="H23" s="510"/>
      <c r="I23" s="510"/>
      <c r="J23" s="510"/>
      <c r="K23" s="510"/>
      <c r="L23" s="510"/>
      <c r="M23" s="534"/>
      <c r="N23" s="136"/>
      <c r="O23" s="63"/>
      <c r="P23" s="64"/>
      <c r="Q23" s="88"/>
    </row>
    <row r="24" spans="1:17" s="257" customFormat="1" ht="21" customHeight="1">
      <c r="A24" s="234" t="s">
        <v>154</v>
      </c>
      <c r="B24" s="307" t="s">
        <v>163</v>
      </c>
      <c r="C24" s="236" t="s">
        <v>170</v>
      </c>
      <c r="D24" s="236"/>
      <c r="E24" s="236"/>
      <c r="F24" s="308"/>
      <c r="G24" s="309">
        <v>3</v>
      </c>
      <c r="H24" s="236">
        <f>G24*30</f>
        <v>90</v>
      </c>
      <c r="I24" s="230">
        <v>36</v>
      </c>
      <c r="J24" s="230">
        <v>18</v>
      </c>
      <c r="K24" s="230">
        <v>18</v>
      </c>
      <c r="L24" s="230"/>
      <c r="M24" s="230">
        <f>H24-I24</f>
        <v>54</v>
      </c>
      <c r="N24" s="63"/>
      <c r="O24" s="63"/>
      <c r="P24" s="71"/>
      <c r="Q24" s="259">
        <v>4</v>
      </c>
    </row>
    <row r="25" spans="1:17" s="33" customFormat="1" ht="19.5" customHeight="1">
      <c r="A25" s="80"/>
      <c r="B25" s="81"/>
      <c r="C25" s="81"/>
      <c r="D25" s="81"/>
      <c r="E25" s="81"/>
      <c r="F25" s="81"/>
      <c r="G25" s="5"/>
      <c r="H25" s="498" t="s">
        <v>11</v>
      </c>
      <c r="I25" s="499"/>
      <c r="J25" s="499"/>
      <c r="K25" s="499"/>
      <c r="L25" s="499"/>
      <c r="M25" s="499"/>
      <c r="N25" s="42">
        <v>2</v>
      </c>
      <c r="O25" s="42">
        <v>2</v>
      </c>
      <c r="P25" s="72">
        <v>2</v>
      </c>
      <c r="Q25" s="83">
        <v>2</v>
      </c>
    </row>
    <row r="26" spans="1:17" s="33" customFormat="1" ht="19.5" customHeight="1">
      <c r="A26" s="84" t="s">
        <v>14</v>
      </c>
      <c r="B26" s="81"/>
      <c r="C26" s="81"/>
      <c r="D26" s="81"/>
      <c r="E26" s="81"/>
      <c r="F26" s="81"/>
      <c r="G26" s="5"/>
      <c r="H26" s="498" t="s">
        <v>15</v>
      </c>
      <c r="I26" s="499"/>
      <c r="J26" s="499"/>
      <c r="K26" s="499"/>
      <c r="L26" s="499"/>
      <c r="M26" s="499"/>
      <c r="N26" s="42">
        <v>9</v>
      </c>
      <c r="O26" s="42">
        <v>3</v>
      </c>
      <c r="P26" s="72">
        <v>4</v>
      </c>
      <c r="Q26" s="83">
        <v>4</v>
      </c>
    </row>
  </sheetData>
  <sheetProtection/>
  <mergeCells count="32">
    <mergeCell ref="A1:Q1"/>
    <mergeCell ref="Q2:Q3"/>
    <mergeCell ref="M2:M7"/>
    <mergeCell ref="H3:H7"/>
    <mergeCell ref="N4:P4"/>
    <mergeCell ref="F4:F7"/>
    <mergeCell ref="A2:A7"/>
    <mergeCell ref="E2:F3"/>
    <mergeCell ref="D4:D7"/>
    <mergeCell ref="J4:J7"/>
    <mergeCell ref="H2:L2"/>
    <mergeCell ref="E4:E7"/>
    <mergeCell ref="Y17:AB17"/>
    <mergeCell ref="A9:Q9"/>
    <mergeCell ref="A19:Q19"/>
    <mergeCell ref="A21:M21"/>
    <mergeCell ref="A10:Q10"/>
    <mergeCell ref="K4:K7"/>
    <mergeCell ref="B2:B7"/>
    <mergeCell ref="A15:Q15"/>
    <mergeCell ref="G2:G7"/>
    <mergeCell ref="C4:C7"/>
    <mergeCell ref="A11:M11"/>
    <mergeCell ref="A20:Q20"/>
    <mergeCell ref="N2:P3"/>
    <mergeCell ref="C2:D3"/>
    <mergeCell ref="H26:M26"/>
    <mergeCell ref="H25:M25"/>
    <mergeCell ref="A23:M23"/>
    <mergeCell ref="L4:L7"/>
    <mergeCell ref="I4:I7"/>
    <mergeCell ref="I3:L3"/>
  </mergeCells>
  <printOptions/>
  <pageMargins left="0.7086614173228347" right="0.4330708661417323" top="0.6299212598425197" bottom="0.5118110236220472" header="0.5118110236220472" footer="0.5118110236220472"/>
  <pageSetup fitToHeight="0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2018-06-18T09:00:26Z</cp:lastPrinted>
  <dcterms:created xsi:type="dcterms:W3CDTF">2003-06-23T04:55:14Z</dcterms:created>
  <dcterms:modified xsi:type="dcterms:W3CDTF">2018-09-17T11:45:54Z</dcterms:modified>
  <cp:category/>
  <cp:version/>
  <cp:contentType/>
  <cp:contentStatus/>
</cp:coreProperties>
</file>